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975" windowWidth="5925" windowHeight="7725" activeTab="2"/>
  </bookViews>
  <sheets>
    <sheet name="Kvalifikácia " sheetId="1" r:id="rId1"/>
    <sheet name="Desperádo" sheetId="2" r:id="rId2"/>
    <sheet name="finále" sheetId="3" r:id="rId3"/>
    <sheet name="firotour" sheetId="4" r:id="rId4"/>
  </sheets>
  <definedNames>
    <definedName name="do">#REF!</definedName>
    <definedName name="koniec">#REF!</definedName>
    <definedName name="_xlnm.Print_Area" localSheetId="0">'Kvalifikácia '!$A$1:$M$36</definedName>
    <definedName name="od">#REF!</definedName>
    <definedName name="zaciatok">#REF!</definedName>
  </definedNames>
  <calcPr fullCalcOnLoad="1"/>
</workbook>
</file>

<file path=xl/sharedStrings.xml><?xml version="1.0" encoding="utf-8"?>
<sst xmlns="http://schemas.openxmlformats.org/spreadsheetml/2006/main" count="216" uniqueCount="117">
  <si>
    <t>č.</t>
  </si>
  <si>
    <t>celkom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</si>
  <si>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</si>
  <si>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</si>
  <si>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</si>
  <si>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</si>
  <si>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</si>
  <si>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</si>
  <si>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</si>
  <si>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</si>
  <si>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</si>
  <si>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</si>
  <si>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</si>
  <si>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</si>
  <si>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</si>
  <si>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</si>
  <si>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</si>
  <si>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</si>
  <si>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</si>
  <si>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</si>
  <si>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</si>
  <si>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</si>
  <si>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</si>
  <si>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</si>
  <si>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</si>
  <si>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</si>
  <si>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</si>
  <si>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</si>
  <si>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</si>
  <si>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</si>
  <si>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</si>
  <si>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</si>
  <si>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</si>
  <si>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</si>
  <si>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</si>
  <si>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</si>
  <si>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</si>
  <si>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</si>
  <si>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</si>
  <si>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</si>
  <si>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</si>
  <si>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Meno a priezvisko</t>
  </si>
  <si>
    <t>4.hra</t>
  </si>
  <si>
    <t>5.hra</t>
  </si>
  <si>
    <t>6.hra</t>
  </si>
  <si>
    <t>Bowling Club 300 Nové Zámky</t>
  </si>
  <si>
    <t>HDCP</t>
  </si>
  <si>
    <t>priemer na hru</t>
  </si>
  <si>
    <t>39.</t>
  </si>
  <si>
    <t>Bowling club 300 Nové Zámky</t>
  </si>
  <si>
    <t>Meno hráča</t>
  </si>
  <si>
    <t>1.hra</t>
  </si>
  <si>
    <t>2.hra</t>
  </si>
  <si>
    <t>3.hra</t>
  </si>
  <si>
    <t>Kvalifikácia</t>
  </si>
  <si>
    <t>Finále</t>
  </si>
  <si>
    <t>Bajnok Igor</t>
  </si>
  <si>
    <t>Lehota Ján</t>
  </si>
  <si>
    <t>Sedláčková Tamara</t>
  </si>
  <si>
    <t>Homola Michal</t>
  </si>
  <si>
    <t>Pargáč Peter</t>
  </si>
  <si>
    <t>Gajdáč Matej</t>
  </si>
  <si>
    <t>Šeben Ondrej</t>
  </si>
  <si>
    <t>Šebenová Mariana</t>
  </si>
  <si>
    <t>Bozsóky Monika</t>
  </si>
  <si>
    <t>Čepregi Milan</t>
  </si>
  <si>
    <t>Debnár Ján</t>
  </si>
  <si>
    <t>Šramko Peter</t>
  </si>
  <si>
    <t>Reg.číslo</t>
  </si>
  <si>
    <t>Reg. Číslo</t>
  </si>
  <si>
    <t>Reg. číslo</t>
  </si>
  <si>
    <t>DESPERADO</t>
  </si>
  <si>
    <t>Prenos</t>
  </si>
  <si>
    <t>Prenos 30 %</t>
  </si>
  <si>
    <t>priemer</t>
  </si>
  <si>
    <t>MAX</t>
  </si>
  <si>
    <t>High GAME</t>
  </si>
  <si>
    <t>40.</t>
  </si>
  <si>
    <t>41.</t>
  </si>
  <si>
    <t>42.</t>
  </si>
  <si>
    <t>43.</t>
  </si>
  <si>
    <t>44.</t>
  </si>
  <si>
    <t>45.</t>
  </si>
  <si>
    <t>46.</t>
  </si>
  <si>
    <t>Turan Ondrej</t>
  </si>
  <si>
    <t>Pleva Ján</t>
  </si>
  <si>
    <t>47.</t>
  </si>
  <si>
    <t>48.</t>
  </si>
  <si>
    <t>49.</t>
  </si>
  <si>
    <t>50.</t>
  </si>
  <si>
    <t>51.</t>
  </si>
  <si>
    <t>52.</t>
  </si>
  <si>
    <t>53.</t>
  </si>
  <si>
    <t>Milénium  Tour VII.kolo</t>
  </si>
  <si>
    <t>Milénium Tour VII.kolo</t>
  </si>
  <si>
    <t>Milénium tour VII.kolo</t>
  </si>
  <si>
    <t>Jóba Gejza</t>
  </si>
  <si>
    <t>Turanová Jana</t>
  </si>
  <si>
    <t>Patorek Dušan</t>
  </si>
  <si>
    <t>Čepregiová Ildikó</t>
  </si>
  <si>
    <t>Duba Robert</t>
  </si>
  <si>
    <t>Paál László</t>
  </si>
  <si>
    <t>Lim Jae Do</t>
  </si>
  <si>
    <t>Jung Jin Wook</t>
  </si>
  <si>
    <t>Tóth Mária</t>
  </si>
  <si>
    <t>Lacsek Kristián</t>
  </si>
  <si>
    <t>Hevele Zoltán</t>
  </si>
  <si>
    <t>Sallai Mátyás</t>
  </si>
  <si>
    <t>Zsolnai Viktor</t>
  </si>
  <si>
    <t>Mózes Marcell</t>
  </si>
  <si>
    <t>Daniel Lee</t>
  </si>
  <si>
    <t>Duke Dho</t>
  </si>
  <si>
    <t>Kojnok Milan</t>
  </si>
  <si>
    <t>Dilavér Zoltán</t>
  </si>
  <si>
    <t>Borszéki Péter</t>
  </si>
  <si>
    <t>flexoline@axelero.hu</t>
  </si>
  <si>
    <t>HEVELE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</si>
</sst>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00"/>
    <numFmt numFmtId="172" formatCode="0.000"/>
  </numFmts>
  <fonts count="18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i/>
      <sz val="10"/>
      <color indexed="13"/>
      <name val="Arial"/>
      <family val="2"/>
    </font>
    <font>
      <i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>
        <color indexed="26"/>
      </bottom>
    </border>
    <border>
      <left style="thin"/>
      <right style="thin"/>
      <top style="thin">
        <color indexed="2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6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>
        <color indexed="2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6"/>
      </left>
      <right>
        <color indexed="63"/>
      </right>
      <top style="thin"/>
      <bottom style="thin">
        <color indexed="26"/>
      </bottom>
    </border>
    <border>
      <left style="thin">
        <color indexed="26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6"/>
      </bottom>
    </border>
    <border>
      <left>
        <color indexed="63"/>
      </left>
      <right style="thin"/>
      <top style="thin"/>
      <bottom style="thin">
        <color indexed="2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1" xfId="20" applyFont="1" applyFill="1" applyBorder="1" applyAlignment="1" applyProtection="1">
      <alignment horizontal="centerContinuous"/>
      <protection locked="0"/>
    </xf>
    <xf numFmtId="0" fontId="4" fillId="2" borderId="2" xfId="20" applyFont="1" applyFill="1" applyBorder="1" applyAlignment="1" applyProtection="1">
      <alignment horizontal="center"/>
      <protection locked="0"/>
    </xf>
    <xf numFmtId="0" fontId="4" fillId="2" borderId="3" xfId="20" applyFont="1" applyFill="1" applyBorder="1" applyAlignment="1" applyProtection="1">
      <alignment horizontal="center"/>
      <protection locked="0"/>
    </xf>
    <xf numFmtId="165" fontId="4" fillId="2" borderId="3" xfId="20" applyNumberFormat="1" applyFont="1" applyFill="1" applyBorder="1" applyAlignment="1" applyProtection="1">
      <alignment horizontal="center"/>
      <protection locked="0"/>
    </xf>
    <xf numFmtId="0" fontId="6" fillId="2" borderId="4" xfId="20" applyNumberFormat="1" applyFont="1" applyFill="1" applyBorder="1" applyAlignment="1" applyProtection="1">
      <alignment horizontal="center"/>
      <protection locked="0"/>
    </xf>
    <xf numFmtId="0" fontId="4" fillId="3" borderId="5" xfId="20" applyFont="1" applyFill="1" applyBorder="1" applyAlignment="1" applyProtection="1">
      <alignment horizontal="center"/>
      <protection locked="0"/>
    </xf>
    <xf numFmtId="0" fontId="4" fillId="2" borderId="1" xfId="20" applyFont="1" applyFill="1" applyBorder="1" applyAlignment="1" applyProtection="1">
      <alignment/>
      <protection locked="0"/>
    </xf>
    <xf numFmtId="0" fontId="6" fillId="2" borderId="6" xfId="20" applyNumberFormat="1" applyFont="1" applyFill="1" applyBorder="1" applyAlignment="1" applyProtection="1">
      <alignment horizontal="center"/>
      <protection locked="0"/>
    </xf>
    <xf numFmtId="0" fontId="6" fillId="2" borderId="7" xfId="20" applyNumberFormat="1" applyFont="1" applyFill="1" applyBorder="1" applyAlignment="1" applyProtection="1">
      <alignment horizontal="center"/>
      <protection locked="0"/>
    </xf>
    <xf numFmtId="0" fontId="9" fillId="3" borderId="8" xfId="20" applyFont="1" applyFill="1" applyBorder="1" applyAlignment="1" applyProtection="1">
      <alignment horizontal="center"/>
      <protection locked="0"/>
    </xf>
    <xf numFmtId="0" fontId="9" fillId="3" borderId="9" xfId="20" applyFont="1" applyFill="1" applyBorder="1" applyAlignment="1" applyProtection="1">
      <alignment horizontal="center"/>
      <protection locked="0"/>
    </xf>
    <xf numFmtId="0" fontId="9" fillId="3" borderId="10" xfId="20" applyFont="1" applyFill="1" applyBorder="1" applyAlignment="1" applyProtection="1">
      <alignment horizontal="center"/>
      <protection locked="0"/>
    </xf>
    <xf numFmtId="0" fontId="9" fillId="3" borderId="11" xfId="20" applyFont="1" applyFill="1" applyBorder="1" applyAlignment="1" applyProtection="1">
      <alignment horizontal="center"/>
      <protection locked="0"/>
    </xf>
    <xf numFmtId="0" fontId="5" fillId="3" borderId="9" xfId="20" applyFont="1" applyFill="1" applyBorder="1" applyAlignment="1" applyProtection="1">
      <alignment horizontal="center"/>
      <protection locked="0"/>
    </xf>
    <xf numFmtId="0" fontId="5" fillId="3" borderId="5" xfId="20" applyFont="1" applyFill="1" applyBorder="1" applyAlignment="1" applyProtection="1">
      <alignment horizontal="center"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5" fillId="3" borderId="10" xfId="20" applyFont="1" applyFill="1" applyBorder="1" applyAlignment="1" applyProtection="1">
      <alignment horizontal="center"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0" fontId="9" fillId="3" borderId="5" xfId="20" applyFont="1" applyFill="1" applyBorder="1" applyAlignment="1" applyProtection="1">
      <alignment horizontal="center"/>
      <protection locked="0"/>
    </xf>
    <xf numFmtId="0" fontId="5" fillId="4" borderId="12" xfId="20" applyFont="1" applyFill="1" applyBorder="1" applyAlignment="1" applyProtection="1">
      <alignment horizontal="center"/>
      <protection locked="0"/>
    </xf>
    <xf numFmtId="0" fontId="5" fillId="4" borderId="5" xfId="20" applyFont="1" applyFill="1" applyBorder="1" applyAlignment="1" applyProtection="1">
      <alignment horizontal="center"/>
      <protection locked="0"/>
    </xf>
    <xf numFmtId="0" fontId="4" fillId="2" borderId="14" xfId="20" applyFont="1" applyFill="1" applyBorder="1" applyAlignment="1" applyProtection="1">
      <alignment horizontal="center" textRotation="90" wrapText="1"/>
      <protection locked="0"/>
    </xf>
    <xf numFmtId="0" fontId="0" fillId="2" borderId="15" xfId="0" applyFill="1" applyBorder="1" applyAlignment="1" applyProtection="1">
      <alignment/>
      <protection locked="0"/>
    </xf>
    <xf numFmtId="0" fontId="5" fillId="4" borderId="13" xfId="20" applyFont="1" applyFill="1" applyBorder="1" applyAlignment="1" applyProtection="1">
      <alignment horizontal="center"/>
      <protection locked="0"/>
    </xf>
    <xf numFmtId="0" fontId="9" fillId="3" borderId="16" xfId="20" applyFont="1" applyFill="1" applyBorder="1" applyAlignment="1" applyProtection="1">
      <alignment horizontal="center"/>
      <protection locked="0"/>
    </xf>
    <xf numFmtId="167" fontId="4" fillId="3" borderId="5" xfId="20" applyNumberFormat="1" applyFont="1" applyFill="1" applyBorder="1" applyAlignment="1" applyProtection="1">
      <alignment horizontal="center"/>
      <protection locked="0"/>
    </xf>
    <xf numFmtId="0" fontId="4" fillId="3" borderId="5" xfId="20" applyFont="1" applyFill="1" applyBorder="1" applyProtection="1">
      <alignment/>
      <protection hidden="1"/>
    </xf>
    <xf numFmtId="0" fontId="5" fillId="3" borderId="5" xfId="20" applyFont="1" applyFill="1" applyBorder="1" applyProtection="1">
      <alignment/>
      <protection locked="0"/>
    </xf>
    <xf numFmtId="0" fontId="4" fillId="3" borderId="16" xfId="20" applyFont="1" applyFill="1" applyBorder="1" applyProtection="1">
      <alignment/>
      <protection hidden="1"/>
    </xf>
    <xf numFmtId="0" fontId="10" fillId="2" borderId="17" xfId="20" applyFont="1" applyFill="1" applyBorder="1" applyAlignment="1" applyProtection="1">
      <alignment/>
      <protection hidden="1"/>
    </xf>
    <xf numFmtId="0" fontId="10" fillId="2" borderId="1" xfId="20" applyFont="1" applyFill="1" applyBorder="1" applyAlignment="1" applyProtection="1">
      <alignment horizontal="centerContinuous"/>
      <protection hidden="1"/>
    </xf>
    <xf numFmtId="0" fontId="10" fillId="2" borderId="1" xfId="20" applyFont="1" applyFill="1" applyBorder="1" applyAlignment="1" applyProtection="1">
      <alignment horizontal="left"/>
      <protection hidden="1"/>
    </xf>
    <xf numFmtId="0" fontId="4" fillId="2" borderId="2" xfId="20" applyFont="1" applyFill="1" applyBorder="1" applyAlignment="1" applyProtection="1">
      <alignment horizontal="center"/>
      <protection hidden="1"/>
    </xf>
    <xf numFmtId="0" fontId="4" fillId="2" borderId="18" xfId="20" applyFont="1" applyFill="1" applyBorder="1" applyAlignment="1" applyProtection="1">
      <alignment horizontal="center"/>
      <protection hidden="1"/>
    </xf>
    <xf numFmtId="165" fontId="4" fillId="2" borderId="3" xfId="20" applyNumberFormat="1" applyFont="1" applyFill="1" applyBorder="1" applyAlignment="1" applyProtection="1">
      <alignment horizontal="center"/>
      <protection hidden="1"/>
    </xf>
    <xf numFmtId="165" fontId="4" fillId="2" borderId="19" xfId="20" applyNumberFormat="1" applyFont="1" applyFill="1" applyBorder="1" applyAlignment="1" applyProtection="1">
      <alignment horizontal="center"/>
      <protection hidden="1"/>
    </xf>
    <xf numFmtId="0" fontId="6" fillId="2" borderId="4" xfId="20" applyNumberFormat="1" applyFont="1" applyFill="1" applyBorder="1" applyAlignment="1" applyProtection="1">
      <alignment horizontal="center"/>
      <protection hidden="1"/>
    </xf>
    <xf numFmtId="0" fontId="4" fillId="3" borderId="5" xfId="20" applyFont="1" applyFill="1" applyBorder="1" applyProtection="1">
      <alignment/>
      <protection locked="0"/>
    </xf>
    <xf numFmtId="0" fontId="5" fillId="3" borderId="12" xfId="20" applyFont="1" applyFill="1" applyBorder="1" applyProtection="1">
      <alignment/>
      <protection locked="0"/>
    </xf>
    <xf numFmtId="165" fontId="4" fillId="2" borderId="0" xfId="20" applyNumberFormat="1" applyFont="1" applyFill="1" applyBorder="1" applyAlignment="1" applyProtection="1">
      <alignment horizontal="center"/>
      <protection hidden="1"/>
    </xf>
    <xf numFmtId="0" fontId="4" fillId="3" borderId="12" xfId="20" applyFont="1" applyFill="1" applyBorder="1" applyProtection="1">
      <alignment/>
      <protection hidden="1"/>
    </xf>
    <xf numFmtId="165" fontId="4" fillId="2" borderId="20" xfId="20" applyNumberFormat="1" applyFont="1" applyFill="1" applyBorder="1" applyAlignment="1" applyProtection="1">
      <alignment horizontal="center"/>
      <protection hidden="1"/>
    </xf>
    <xf numFmtId="0" fontId="4" fillId="3" borderId="12" xfId="20" applyFont="1" applyFill="1" applyBorder="1" applyProtection="1">
      <alignment/>
      <protection locked="0"/>
    </xf>
    <xf numFmtId="0" fontId="4" fillId="2" borderId="0" xfId="20" applyFont="1" applyFill="1" applyBorder="1" applyAlignment="1" applyProtection="1">
      <alignment horizontal="center"/>
      <protection locked="0"/>
    </xf>
    <xf numFmtId="171" fontId="4" fillId="2" borderId="21" xfId="20" applyNumberFormat="1" applyFont="1" applyFill="1" applyBorder="1" applyAlignment="1" applyProtection="1">
      <alignment horizontal="center"/>
      <protection locked="0"/>
    </xf>
    <xf numFmtId="0" fontId="13" fillId="2" borderId="0" xfId="20" applyFont="1" applyFill="1" applyBorder="1" applyAlignment="1" applyProtection="1">
      <alignment horizontal="center"/>
      <protection locked="0"/>
    </xf>
    <xf numFmtId="171" fontId="4" fillId="2" borderId="15" xfId="20" applyNumberFormat="1" applyFont="1" applyFill="1" applyBorder="1" applyAlignment="1" applyProtection="1">
      <alignment horizontal="center"/>
      <protection locked="0"/>
    </xf>
    <xf numFmtId="0" fontId="5" fillId="3" borderId="5" xfId="20" applyFont="1" applyFill="1" applyBorder="1" applyProtection="1">
      <alignment/>
      <protection hidden="1"/>
    </xf>
    <xf numFmtId="0" fontId="9" fillId="3" borderId="22" xfId="20" applyFont="1" applyFill="1" applyBorder="1" applyAlignment="1" applyProtection="1">
      <alignment horizontal="center"/>
      <protection locked="0"/>
    </xf>
    <xf numFmtId="0" fontId="9" fillId="2" borderId="23" xfId="20" applyFont="1" applyFill="1" applyBorder="1" applyAlignment="1" applyProtection="1">
      <alignment horizontal="center"/>
      <protection locked="0"/>
    </xf>
    <xf numFmtId="0" fontId="9" fillId="2" borderId="24" xfId="20" applyFont="1" applyFill="1" applyBorder="1" applyAlignment="1" applyProtection="1">
      <alignment horizontal="center"/>
      <protection locked="0"/>
    </xf>
    <xf numFmtId="0" fontId="10" fillId="2" borderId="25" xfId="20" applyFont="1" applyFill="1" applyBorder="1" applyAlignment="1" applyProtection="1">
      <alignment horizontal="centerContinuous"/>
      <protection hidden="1"/>
    </xf>
    <xf numFmtId="165" fontId="4" fillId="2" borderId="26" xfId="20" applyNumberFormat="1" applyFont="1" applyFill="1" applyBorder="1" applyAlignment="1" applyProtection="1">
      <alignment horizontal="center"/>
      <protection hidden="1"/>
    </xf>
    <xf numFmtId="1" fontId="4" fillId="3" borderId="16" xfId="20" applyNumberFormat="1" applyFont="1" applyFill="1" applyBorder="1" applyProtection="1">
      <alignment/>
      <protection hidden="1"/>
    </xf>
    <xf numFmtId="0" fontId="5" fillId="3" borderId="9" xfId="20" applyFont="1" applyFill="1" applyBorder="1" applyAlignment="1" applyProtection="1">
      <alignment horizontal="center"/>
      <protection locked="0"/>
    </xf>
    <xf numFmtId="0" fontId="9" fillId="3" borderId="5" xfId="20" applyFont="1" applyFill="1" applyBorder="1" applyAlignment="1" applyProtection="1">
      <alignment horizontal="center"/>
      <protection locked="0"/>
    </xf>
    <xf numFmtId="0" fontId="5" fillId="3" borderId="5" xfId="2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4" fillId="5" borderId="5" xfId="20" applyFont="1" applyFill="1" applyBorder="1" applyAlignment="1" applyProtection="1">
      <alignment horizontal="center"/>
      <protection locked="0"/>
    </xf>
    <xf numFmtId="0" fontId="5" fillId="3" borderId="11" xfId="20" applyFont="1" applyFill="1" applyBorder="1" applyAlignment="1" applyProtection="1">
      <alignment horizontal="center"/>
      <protection locked="0"/>
    </xf>
    <xf numFmtId="165" fontId="4" fillId="2" borderId="19" xfId="20" applyNumberFormat="1" applyFont="1" applyFill="1" applyBorder="1" applyAlignment="1" applyProtection="1">
      <alignment horizontal="center"/>
      <protection locked="0"/>
    </xf>
    <xf numFmtId="0" fontId="4" fillId="3" borderId="9" xfId="20" applyFont="1" applyFill="1" applyBorder="1" applyAlignment="1" applyProtection="1">
      <alignment horizontal="center"/>
      <protection locked="0"/>
    </xf>
    <xf numFmtId="0" fontId="5" fillId="4" borderId="27" xfId="20" applyFont="1" applyFill="1" applyBorder="1" applyAlignment="1" applyProtection="1">
      <alignment horizontal="center"/>
      <protection locked="0"/>
    </xf>
    <xf numFmtId="0" fontId="5" fillId="4" borderId="16" xfId="20" applyFont="1" applyFill="1" applyBorder="1" applyAlignment="1" applyProtection="1">
      <alignment horizontal="center"/>
      <protection locked="0"/>
    </xf>
    <xf numFmtId="0" fontId="5" fillId="4" borderId="28" xfId="20" applyFont="1" applyFill="1" applyBorder="1" applyAlignment="1" applyProtection="1">
      <alignment horizontal="center"/>
      <protection locked="0"/>
    </xf>
    <xf numFmtId="0" fontId="5" fillId="4" borderId="29" xfId="20" applyFont="1" applyFill="1" applyBorder="1" applyAlignment="1" applyProtection="1">
      <alignment horizontal="center"/>
      <protection locked="0"/>
    </xf>
    <xf numFmtId="1" fontId="5" fillId="3" borderId="30" xfId="20" applyNumberFormat="1" applyFont="1" applyFill="1" applyBorder="1" applyAlignment="1" applyProtection="1">
      <alignment horizontal="center"/>
      <protection locked="0"/>
    </xf>
    <xf numFmtId="1" fontId="9" fillId="3" borderId="5" xfId="20" applyNumberFormat="1" applyFont="1" applyFill="1" applyBorder="1" applyAlignment="1" applyProtection="1">
      <alignment horizontal="center"/>
      <protection locked="0"/>
    </xf>
    <xf numFmtId="1" fontId="5" fillId="3" borderId="5" xfId="20" applyNumberFormat="1" applyFont="1" applyFill="1" applyBorder="1" applyAlignment="1" applyProtection="1">
      <alignment horizontal="center"/>
      <protection locked="0"/>
    </xf>
    <xf numFmtId="1" fontId="5" fillId="3" borderId="12" xfId="20" applyNumberFormat="1" applyFont="1" applyFill="1" applyBorder="1" applyAlignment="1" applyProtection="1">
      <alignment horizontal="center"/>
      <protection locked="0"/>
    </xf>
    <xf numFmtId="1" fontId="5" fillId="3" borderId="13" xfId="20" applyNumberFormat="1" applyFont="1" applyFill="1" applyBorder="1" applyAlignment="1" applyProtection="1">
      <alignment horizontal="center"/>
      <protection locked="0"/>
    </xf>
    <xf numFmtId="0" fontId="4" fillId="3" borderId="31" xfId="20" applyFont="1" applyFill="1" applyBorder="1" applyAlignment="1" applyProtection="1">
      <alignment horizontal="center"/>
      <protection locked="0"/>
    </xf>
    <xf numFmtId="0" fontId="4" fillId="3" borderId="32" xfId="20" applyFont="1" applyFill="1" applyBorder="1" applyAlignment="1" applyProtection="1">
      <alignment horizontal="center"/>
      <protection locked="0"/>
    </xf>
    <xf numFmtId="0" fontId="4" fillId="3" borderId="33" xfId="20" applyFont="1" applyFill="1" applyBorder="1" applyAlignment="1" applyProtection="1">
      <alignment horizontal="center"/>
      <protection locked="0"/>
    </xf>
    <xf numFmtId="0" fontId="16" fillId="2" borderId="34" xfId="20" applyFont="1" applyFill="1" applyBorder="1" applyAlignment="1" applyProtection="1">
      <alignment horizontal="centerContinuous"/>
      <protection hidden="1"/>
    </xf>
    <xf numFmtId="1" fontId="0" fillId="0" borderId="0" xfId="0" applyNumberFormat="1" applyAlignment="1" applyProtection="1">
      <alignment/>
      <protection locked="0"/>
    </xf>
    <xf numFmtId="0" fontId="9" fillId="3" borderId="35" xfId="20" applyFont="1" applyFill="1" applyBorder="1" applyAlignment="1" applyProtection="1">
      <alignment horizontal="center"/>
      <protection locked="0"/>
    </xf>
    <xf numFmtId="0" fontId="4" fillId="3" borderId="36" xfId="20" applyFont="1" applyFill="1" applyBorder="1" applyAlignment="1" applyProtection="1">
      <alignment horizontal="center"/>
      <protection locked="0"/>
    </xf>
    <xf numFmtId="0" fontId="5" fillId="3" borderId="37" xfId="20" applyFont="1" applyFill="1" applyBorder="1" applyAlignment="1" applyProtection="1">
      <alignment horizontal="center"/>
      <protection locked="0"/>
    </xf>
    <xf numFmtId="0" fontId="9" fillId="3" borderId="12" xfId="20" applyFont="1" applyFill="1" applyBorder="1" applyAlignment="1" applyProtection="1">
      <alignment horizontal="center"/>
      <protection locked="0"/>
    </xf>
    <xf numFmtId="1" fontId="4" fillId="3" borderId="9" xfId="20" applyNumberFormat="1" applyFont="1" applyFill="1" applyBorder="1" applyAlignment="1" applyProtection="1">
      <alignment horizontal="center"/>
      <protection locked="0"/>
    </xf>
    <xf numFmtId="1" fontId="5" fillId="3" borderId="9" xfId="20" applyNumberFormat="1" applyFont="1" applyFill="1" applyBorder="1" applyAlignment="1" applyProtection="1">
      <alignment horizontal="center"/>
      <protection locked="0"/>
    </xf>
    <xf numFmtId="1" fontId="4" fillId="3" borderId="30" xfId="20" applyNumberFormat="1" applyFont="1" applyFill="1" applyBorder="1" applyAlignment="1" applyProtection="1">
      <alignment horizontal="center"/>
      <protection locked="0"/>
    </xf>
    <xf numFmtId="1" fontId="4" fillId="3" borderId="5" xfId="20" applyNumberFormat="1" applyFont="1" applyFill="1" applyBorder="1" applyAlignment="1" applyProtection="1">
      <alignment horizontal="center"/>
      <protection locked="0"/>
    </xf>
    <xf numFmtId="1" fontId="4" fillId="3" borderId="12" xfId="20" applyNumberFormat="1" applyFont="1" applyFill="1" applyBorder="1" applyAlignment="1" applyProtection="1">
      <alignment horizontal="center"/>
      <protection locked="0"/>
    </xf>
    <xf numFmtId="1" fontId="4" fillId="3" borderId="13" xfId="20" applyNumberFormat="1" applyFont="1" applyFill="1" applyBorder="1" applyAlignment="1" applyProtection="1">
      <alignment horizontal="center"/>
      <protection locked="0"/>
    </xf>
    <xf numFmtId="1" fontId="9" fillId="3" borderId="5" xfId="20" applyNumberFormat="1" applyFont="1" applyFill="1" applyBorder="1" applyAlignment="1" applyProtection="1">
      <alignment horizontal="center"/>
      <protection locked="0"/>
    </xf>
    <xf numFmtId="0" fontId="5" fillId="4" borderId="12" xfId="20" applyFont="1" applyFill="1" applyBorder="1" applyProtection="1">
      <alignment/>
      <protection locked="0"/>
    </xf>
    <xf numFmtId="0" fontId="5" fillId="4" borderId="5" xfId="20" applyFont="1" applyFill="1" applyBorder="1" applyProtection="1">
      <alignment/>
      <protection locked="0"/>
    </xf>
    <xf numFmtId="1" fontId="4" fillId="3" borderId="32" xfId="20" applyNumberFormat="1" applyFont="1" applyFill="1" applyBorder="1" applyProtection="1">
      <alignment/>
      <protection hidden="1"/>
    </xf>
    <xf numFmtId="1" fontId="4" fillId="3" borderId="38" xfId="20" applyNumberFormat="1" applyFont="1" applyFill="1" applyBorder="1" applyProtection="1">
      <alignment/>
      <protection hidden="1"/>
    </xf>
    <xf numFmtId="0" fontId="5" fillId="4" borderId="13" xfId="20" applyFont="1" applyFill="1" applyBorder="1" applyProtection="1">
      <alignment/>
      <protection locked="0"/>
    </xf>
    <xf numFmtId="0" fontId="5" fillId="3" borderId="12" xfId="20" applyFont="1" applyFill="1" applyBorder="1" applyAlignment="1" applyProtection="1">
      <alignment horizontal="center"/>
      <protection locked="0"/>
    </xf>
    <xf numFmtId="0" fontId="9" fillId="3" borderId="9" xfId="20" applyFont="1" applyFill="1" applyBorder="1" applyAlignment="1" applyProtection="1">
      <alignment horizontal="center"/>
      <protection locked="0"/>
    </xf>
    <xf numFmtId="0" fontId="9" fillId="6" borderId="5" xfId="20" applyFont="1" applyFill="1" applyBorder="1" applyAlignment="1" applyProtection="1">
      <alignment horizontal="center"/>
      <protection locked="0"/>
    </xf>
    <xf numFmtId="0" fontId="9" fillId="6" borderId="12" xfId="20" applyFont="1" applyFill="1" applyBorder="1" applyAlignment="1" applyProtection="1">
      <alignment horizontal="center"/>
      <protection locked="0"/>
    </xf>
    <xf numFmtId="1" fontId="5" fillId="3" borderId="11" xfId="20" applyNumberFormat="1" applyFont="1" applyFill="1" applyBorder="1" applyAlignment="1" applyProtection="1">
      <alignment horizontal="center"/>
      <protection locked="0"/>
    </xf>
    <xf numFmtId="0" fontId="9" fillId="3" borderId="39" xfId="20" applyFont="1" applyFill="1" applyBorder="1" applyAlignment="1" applyProtection="1">
      <alignment horizontal="center"/>
      <protection locked="0"/>
    </xf>
    <xf numFmtId="1" fontId="5" fillId="3" borderId="40" xfId="20" applyNumberFormat="1" applyFont="1" applyFill="1" applyBorder="1" applyAlignment="1" applyProtection="1">
      <alignment horizontal="center"/>
      <protection locked="0"/>
    </xf>
    <xf numFmtId="0" fontId="17" fillId="3" borderId="5" xfId="20" applyFont="1" applyFill="1" applyBorder="1" applyAlignment="1" applyProtection="1">
      <alignment horizontal="center"/>
      <protection locked="0"/>
    </xf>
    <xf numFmtId="165" fontId="9" fillId="2" borderId="3" xfId="20" applyNumberFormat="1" applyFont="1" applyFill="1" applyBorder="1" applyAlignment="1" applyProtection="1">
      <alignment horizontal="center"/>
      <protection locked="0"/>
    </xf>
    <xf numFmtId="165" fontId="9" fillId="2" borderId="19" xfId="20" applyNumberFormat="1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alignment/>
      <protection locked="0"/>
    </xf>
    <xf numFmtId="0" fontId="5" fillId="3" borderId="13" xfId="20" applyFont="1" applyFill="1" applyBorder="1" applyAlignment="1" applyProtection="1">
      <alignment horizontal="center"/>
      <protection locked="0"/>
    </xf>
    <xf numFmtId="1" fontId="4" fillId="3" borderId="37" xfId="20" applyNumberFormat="1" applyFont="1" applyFill="1" applyBorder="1" applyAlignment="1" applyProtection="1">
      <alignment horizontal="center"/>
      <protection locked="0"/>
    </xf>
    <xf numFmtId="0" fontId="5" fillId="3" borderId="35" xfId="20" applyFont="1" applyFill="1" applyBorder="1" applyAlignment="1" applyProtection="1">
      <alignment horizontal="center"/>
      <protection locked="0"/>
    </xf>
    <xf numFmtId="0" fontId="5" fillId="4" borderId="19" xfId="20" applyFont="1" applyFill="1" applyBorder="1" applyAlignment="1" applyProtection="1">
      <alignment horizontal="center"/>
      <protection locked="0"/>
    </xf>
    <xf numFmtId="0" fontId="5" fillId="4" borderId="41" xfId="20" applyFont="1" applyFill="1" applyBorder="1" applyAlignment="1" applyProtection="1">
      <alignment horizontal="center"/>
      <protection locked="0"/>
    </xf>
    <xf numFmtId="1" fontId="4" fillId="3" borderId="11" xfId="20" applyNumberFormat="1" applyFont="1" applyFill="1" applyBorder="1" applyAlignment="1" applyProtection="1">
      <alignment horizontal="center"/>
      <protection locked="0"/>
    </xf>
    <xf numFmtId="1" fontId="9" fillId="3" borderId="13" xfId="20" applyNumberFormat="1" applyFont="1" applyFill="1" applyBorder="1" applyAlignment="1" applyProtection="1">
      <alignment horizontal="center"/>
      <protection locked="0"/>
    </xf>
    <xf numFmtId="1" fontId="4" fillId="3" borderId="10" xfId="20" applyNumberFormat="1" applyFont="1" applyFill="1" applyBorder="1" applyAlignment="1" applyProtection="1">
      <alignment horizontal="center"/>
      <protection locked="0"/>
    </xf>
    <xf numFmtId="1" fontId="9" fillId="3" borderId="12" xfId="20" applyNumberFormat="1" applyFont="1" applyFill="1" applyBorder="1" applyAlignment="1" applyProtection="1">
      <alignment horizontal="center"/>
      <protection locked="0"/>
    </xf>
    <xf numFmtId="0" fontId="1" fillId="0" borderId="0" xfId="18" applyAlignment="1">
      <alignment/>
    </xf>
    <xf numFmtId="0" fontId="7" fillId="7" borderId="42" xfId="20" applyFont="1" applyFill="1" applyBorder="1" applyAlignment="1" applyProtection="1">
      <alignment horizontal="center" vertical="center" shrinkToFit="1"/>
      <protection hidden="1"/>
    </xf>
    <xf numFmtId="0" fontId="7" fillId="7" borderId="0" xfId="20" applyFont="1" applyFill="1" applyBorder="1" applyAlignment="1" applyProtection="1">
      <alignment horizontal="center" vertical="center" shrinkToFit="1"/>
      <protection hidden="1"/>
    </xf>
    <xf numFmtId="0" fontId="9" fillId="2" borderId="43" xfId="20" applyFont="1" applyFill="1" applyBorder="1" applyAlignment="1" applyProtection="1">
      <alignment horizontal="center" vertical="center" textRotation="90" wrapText="1"/>
      <protection locked="0"/>
    </xf>
    <xf numFmtId="0" fontId="9" fillId="2" borderId="18" xfId="20" applyFont="1" applyFill="1" applyBorder="1" applyAlignment="1" applyProtection="1">
      <alignment horizontal="center" vertical="center" textRotation="90" wrapText="1"/>
      <protection locked="0"/>
    </xf>
    <xf numFmtId="0" fontId="8" fillId="7" borderId="8" xfId="20" applyNumberFormat="1" applyFont="1" applyFill="1" applyBorder="1" applyAlignment="1" applyProtection="1">
      <alignment horizontal="center" shrinkToFit="1"/>
      <protection hidden="1"/>
    </xf>
    <xf numFmtId="0" fontId="8" fillId="7" borderId="24" xfId="20" applyNumberFormat="1" applyFont="1" applyFill="1" applyBorder="1" applyAlignment="1" applyProtection="1">
      <alignment horizontal="center" shrinkToFit="1"/>
      <protection hidden="1"/>
    </xf>
    <xf numFmtId="0" fontId="9" fillId="2" borderId="44" xfId="20" applyFont="1" applyFill="1" applyBorder="1" applyAlignment="1" applyProtection="1">
      <alignment horizontal="center" vertical="center" textRotation="90" wrapText="1"/>
      <protection locked="0"/>
    </xf>
    <xf numFmtId="0" fontId="9" fillId="2" borderId="45" xfId="20" applyFont="1" applyFill="1" applyBorder="1" applyAlignment="1" applyProtection="1">
      <alignment horizontal="center" vertical="center" textRotation="90" wrapText="1"/>
      <protection locked="0"/>
    </xf>
    <xf numFmtId="0" fontId="9" fillId="5" borderId="23" xfId="20" applyFont="1" applyFill="1" applyBorder="1" applyAlignment="1" applyProtection="1">
      <alignment horizontal="center"/>
      <protection locked="0"/>
    </xf>
    <xf numFmtId="0" fontId="9" fillId="2" borderId="23" xfId="20" applyFont="1" applyFill="1" applyBorder="1" applyAlignment="1" applyProtection="1">
      <alignment horizontal="center"/>
      <protection locked="0"/>
    </xf>
    <xf numFmtId="0" fontId="9" fillId="2" borderId="24" xfId="20" applyFont="1" applyFill="1" applyBorder="1" applyAlignment="1" applyProtection="1">
      <alignment horizontal="center"/>
      <protection locked="0"/>
    </xf>
    <xf numFmtId="165" fontId="9" fillId="2" borderId="1" xfId="20" applyNumberFormat="1" applyFont="1" applyFill="1" applyBorder="1" applyAlignment="1" applyProtection="1">
      <alignment horizontal="center" vertical="center" textRotation="90" wrapText="1"/>
      <protection locked="0"/>
    </xf>
    <xf numFmtId="165" fontId="9" fillId="2" borderId="19" xfId="20" applyNumberFormat="1" applyFont="1" applyFill="1" applyBorder="1" applyAlignment="1" applyProtection="1">
      <alignment horizontal="center" vertical="center" textRotation="90" wrapText="1"/>
      <protection locked="0"/>
    </xf>
    <xf numFmtId="0" fontId="14" fillId="2" borderId="14" xfId="0" applyFont="1" applyFill="1" applyBorder="1" applyAlignment="1" applyProtection="1">
      <alignment horizontal="center" vertical="center" textRotation="90" wrapText="1"/>
      <protection locked="0"/>
    </xf>
    <xf numFmtId="0" fontId="14" fillId="2" borderId="15" xfId="0" applyFont="1" applyFill="1" applyBorder="1" applyAlignment="1" applyProtection="1">
      <alignment horizontal="center" vertical="center" textRotation="90" wrapText="1"/>
      <protection locked="0"/>
    </xf>
    <xf numFmtId="0" fontId="12" fillId="7" borderId="46" xfId="20" applyNumberFormat="1" applyFont="1" applyFill="1" applyBorder="1" applyAlignment="1" applyProtection="1">
      <alignment horizontal="center"/>
      <protection hidden="1"/>
    </xf>
    <xf numFmtId="0" fontId="12" fillId="7" borderId="47" xfId="20" applyNumberFormat="1" applyFont="1" applyFill="1" applyBorder="1" applyAlignment="1" applyProtection="1">
      <alignment horizontal="center"/>
      <protection hidden="1"/>
    </xf>
    <xf numFmtId="0" fontId="11" fillId="7" borderId="48" xfId="20" applyFont="1" applyFill="1" applyBorder="1" applyAlignment="1" applyProtection="1">
      <alignment horizontal="center" vertical="center" shrinkToFit="1"/>
      <protection hidden="1"/>
    </xf>
    <xf numFmtId="0" fontId="11" fillId="7" borderId="49" xfId="20" applyFont="1" applyFill="1" applyBorder="1" applyAlignment="1" applyProtection="1">
      <alignment horizontal="center" vertical="center" shrinkToFit="1"/>
      <protection hidden="1"/>
    </xf>
    <xf numFmtId="0" fontId="4" fillId="2" borderId="50" xfId="20" applyFont="1" applyFill="1" applyBorder="1" applyAlignment="1" applyProtection="1">
      <alignment horizontal="center" textRotation="90" wrapText="1"/>
      <protection hidden="1"/>
    </xf>
    <xf numFmtId="0" fontId="4" fillId="2" borderId="51" xfId="20" applyFont="1" applyFill="1" applyBorder="1" applyAlignment="1" applyProtection="1">
      <alignment horizontal="center" textRotation="90" wrapText="1"/>
      <protection hidden="1"/>
    </xf>
    <xf numFmtId="0" fontId="4" fillId="2" borderId="1" xfId="20" applyFont="1" applyFill="1" applyBorder="1" applyAlignment="1" applyProtection="1">
      <alignment horizontal="center" textRotation="90" wrapText="1"/>
      <protection hidden="1"/>
    </xf>
    <xf numFmtId="0" fontId="4" fillId="2" borderId="19" xfId="20" applyFont="1" applyFill="1" applyBorder="1" applyAlignment="1" applyProtection="1">
      <alignment horizontal="center" textRotation="90" wrapText="1"/>
      <protection hidden="1"/>
    </xf>
    <xf numFmtId="0" fontId="9" fillId="2" borderId="14" xfId="20" applyFont="1" applyFill="1" applyBorder="1" applyAlignment="1" applyProtection="1">
      <alignment horizontal="center" textRotation="90" wrapText="1"/>
      <protection hidden="1"/>
    </xf>
    <xf numFmtId="0" fontId="9" fillId="2" borderId="15" xfId="20" applyFont="1" applyFill="1" applyBorder="1" applyAlignment="1" applyProtection="1">
      <alignment horizontal="center" textRotation="90" wrapText="1"/>
      <protection hidden="1"/>
    </xf>
    <xf numFmtId="0" fontId="4" fillId="2" borderId="14" xfId="20" applyFont="1" applyFill="1" applyBorder="1" applyAlignment="1" applyProtection="1">
      <alignment horizontal="center" textRotation="90" wrapText="1"/>
      <protection hidden="1"/>
    </xf>
    <xf numFmtId="0" fontId="4" fillId="2" borderId="15" xfId="20" applyFont="1" applyFill="1" applyBorder="1" applyAlignment="1" applyProtection="1">
      <alignment horizontal="center" textRotation="90" wrapText="1"/>
      <protection hidden="1"/>
    </xf>
    <xf numFmtId="0" fontId="9" fillId="2" borderId="52" xfId="20" applyFont="1" applyFill="1" applyBorder="1" applyAlignment="1" applyProtection="1">
      <alignment horizontal="center"/>
      <protection hidden="1"/>
    </xf>
    <xf numFmtId="0" fontId="9" fillId="2" borderId="23" xfId="20" applyFont="1" applyFill="1" applyBorder="1" applyAlignment="1" applyProtection="1">
      <alignment horizontal="center"/>
      <protection hidden="1"/>
    </xf>
    <xf numFmtId="0" fontId="9" fillId="2" borderId="53" xfId="20" applyFont="1" applyFill="1" applyBorder="1" applyAlignment="1" applyProtection="1">
      <alignment horizontal="center"/>
      <protection hidden="1"/>
    </xf>
    <xf numFmtId="0" fontId="9" fillId="2" borderId="24" xfId="20" applyFont="1" applyFill="1" applyBorder="1" applyAlignment="1" applyProtection="1">
      <alignment horizontal="center"/>
      <protection hidden="1"/>
    </xf>
    <xf numFmtId="0" fontId="9" fillId="2" borderId="54" xfId="20" applyFont="1" applyFill="1" applyBorder="1" applyAlignment="1" applyProtection="1">
      <alignment horizontal="center"/>
      <protection hidden="1"/>
    </xf>
    <xf numFmtId="0" fontId="9" fillId="2" borderId="55" xfId="20" applyFont="1" applyFill="1" applyBorder="1" applyAlignment="1" applyProtection="1">
      <alignment horizontal="center"/>
      <protection hidden="1"/>
    </xf>
    <xf numFmtId="0" fontId="9" fillId="2" borderId="56" xfId="20" applyFont="1" applyFill="1" applyBorder="1" applyAlignment="1" applyProtection="1">
      <alignment horizontal="center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6">
    <dxf>
      <font>
        <b val="0"/>
        <i val="0"/>
      </font>
      <border/>
    </dxf>
    <dxf>
      <font>
        <b/>
        <i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lexoline@axelero.h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36"/>
  <sheetViews>
    <sheetView view="pageBreakPreview" zoomScaleSheetLayoutView="100" workbookViewId="0" topLeftCell="A1">
      <selection activeCell="A37" sqref="A37"/>
    </sheetView>
  </sheetViews>
  <sheetFormatPr defaultColWidth="9.00390625" defaultRowHeight="12.75"/>
  <cols>
    <col min="1" max="1" width="9.125" style="1" customWidth="1"/>
    <col min="2" max="2" width="11.375" style="1" hidden="1" customWidth="1"/>
    <col min="3" max="3" width="27.375" style="1" customWidth="1"/>
    <col min="4" max="10" width="6.25390625" style="1" customWidth="1"/>
    <col min="11" max="11" width="8.25390625" style="1" customWidth="1"/>
    <col min="12" max="12" width="11.375" style="1" bestFit="1" customWidth="1"/>
    <col min="13" max="13" width="9.125" style="1" customWidth="1"/>
    <col min="14" max="14" width="0" style="1" hidden="1" customWidth="1"/>
    <col min="15" max="15" width="9.125" style="1" customWidth="1"/>
    <col min="16" max="16" width="9.125" style="78" customWidth="1"/>
    <col min="17" max="16384" width="9.125" style="1" customWidth="1"/>
  </cols>
  <sheetData>
    <row r="1" spans="1:13" ht="12.75" customHeight="1">
      <c r="A1" s="120" t="s">
        <v>45</v>
      </c>
      <c r="B1" s="121"/>
      <c r="C1" s="121"/>
      <c r="D1" s="51"/>
      <c r="E1" s="51"/>
      <c r="F1" s="51"/>
      <c r="G1" s="51"/>
      <c r="H1" s="51"/>
      <c r="I1" s="51"/>
      <c r="J1" s="52"/>
      <c r="K1" s="124" t="s">
        <v>76</v>
      </c>
      <c r="L1" s="124"/>
      <c r="M1" s="61">
        <f>MAX(M4:M36)</f>
        <v>245</v>
      </c>
    </row>
    <row r="2" spans="1:13" ht="30" customHeight="1">
      <c r="A2" s="116" t="s">
        <v>93</v>
      </c>
      <c r="B2" s="117"/>
      <c r="C2" s="117"/>
      <c r="D2" s="8"/>
      <c r="E2" s="8"/>
      <c r="F2" s="8"/>
      <c r="G2" s="8"/>
      <c r="H2" s="2"/>
      <c r="I2" s="2"/>
      <c r="J2" s="23"/>
      <c r="K2" s="122" t="s">
        <v>1</v>
      </c>
      <c r="L2" s="118" t="s">
        <v>47</v>
      </c>
      <c r="M2" s="59"/>
    </row>
    <row r="3" spans="1:13" ht="25.5" customHeight="1">
      <c r="A3" s="3" t="s">
        <v>0</v>
      </c>
      <c r="B3" s="45" t="s">
        <v>68</v>
      </c>
      <c r="C3" s="4" t="s">
        <v>41</v>
      </c>
      <c r="D3" s="103">
        <v>1</v>
      </c>
      <c r="E3" s="104">
        <v>2</v>
      </c>
      <c r="F3" s="104">
        <v>3</v>
      </c>
      <c r="G3" s="104" t="s">
        <v>42</v>
      </c>
      <c r="H3" s="105" t="s">
        <v>43</v>
      </c>
      <c r="I3" s="105" t="s">
        <v>44</v>
      </c>
      <c r="J3" s="24" t="s">
        <v>46</v>
      </c>
      <c r="K3" s="123"/>
      <c r="L3" s="119"/>
      <c r="M3" s="60" t="s">
        <v>75</v>
      </c>
    </row>
    <row r="4" spans="1:14" ht="12.75">
      <c r="A4" s="6" t="s">
        <v>3</v>
      </c>
      <c r="B4" s="46" t="e">
        <f>LOOKUP(C4,zaciatok:koniec,od:do)</f>
        <v>#REF!</v>
      </c>
      <c r="C4" s="11" t="s">
        <v>108</v>
      </c>
      <c r="D4" s="15">
        <v>179</v>
      </c>
      <c r="E4" s="16">
        <v>158</v>
      </c>
      <c r="F4" s="58">
        <v>171</v>
      </c>
      <c r="G4" s="58">
        <v>245</v>
      </c>
      <c r="H4" s="17">
        <v>181</v>
      </c>
      <c r="I4" s="17">
        <v>192</v>
      </c>
      <c r="J4" s="21">
        <v>84</v>
      </c>
      <c r="K4" s="97">
        <f aca="true" t="shared" si="0" ref="K4:K36">SUM(D4:J4)</f>
        <v>1210</v>
      </c>
      <c r="L4" s="27">
        <f aca="true" t="shared" si="1" ref="L4:L35">AVERAGE(D4:I4)</f>
        <v>187.66666666666666</v>
      </c>
      <c r="M4" s="7">
        <f aca="true" t="shared" si="2" ref="M4:M36">MAX(D4:I4)</f>
        <v>245</v>
      </c>
      <c r="N4" s="1">
        <f aca="true" t="shared" si="3" ref="N4:N11">K4</f>
        <v>1210</v>
      </c>
    </row>
    <row r="5" spans="1:14" ht="12.75">
      <c r="A5" s="6" t="s">
        <v>4</v>
      </c>
      <c r="B5" s="46" t="e">
        <f>LOOKUP(C5,zaciatok:koniec,od:do)</f>
        <v>#REF!</v>
      </c>
      <c r="C5" s="12" t="s">
        <v>100</v>
      </c>
      <c r="D5" s="15">
        <v>234</v>
      </c>
      <c r="E5" s="16">
        <v>180</v>
      </c>
      <c r="F5" s="16">
        <v>178</v>
      </c>
      <c r="G5" s="16">
        <v>199</v>
      </c>
      <c r="H5" s="16">
        <v>208</v>
      </c>
      <c r="I5" s="16">
        <v>191</v>
      </c>
      <c r="J5" s="22"/>
      <c r="K5" s="97">
        <f t="shared" si="0"/>
        <v>1190</v>
      </c>
      <c r="L5" s="27">
        <f t="shared" si="1"/>
        <v>198.33333333333334</v>
      </c>
      <c r="M5" s="7">
        <f t="shared" si="2"/>
        <v>234</v>
      </c>
      <c r="N5" s="1">
        <f t="shared" si="3"/>
        <v>1190</v>
      </c>
    </row>
    <row r="6" spans="1:14" ht="12.75">
      <c r="A6" s="6" t="s">
        <v>5</v>
      </c>
      <c r="B6" s="46" t="e">
        <f>LOOKUP(C6,zaciatok:koniec,od:do)</f>
        <v>#REF!</v>
      </c>
      <c r="C6" s="12" t="s">
        <v>109</v>
      </c>
      <c r="D6" s="15">
        <v>140</v>
      </c>
      <c r="E6" s="58">
        <v>190</v>
      </c>
      <c r="F6" s="58">
        <v>221</v>
      </c>
      <c r="G6" s="58">
        <v>180</v>
      </c>
      <c r="H6" s="57">
        <v>165</v>
      </c>
      <c r="I6" s="57">
        <v>182</v>
      </c>
      <c r="J6" s="22">
        <v>84</v>
      </c>
      <c r="K6" s="97">
        <f t="shared" si="0"/>
        <v>1162</v>
      </c>
      <c r="L6" s="27">
        <f t="shared" si="1"/>
        <v>179.66666666666666</v>
      </c>
      <c r="M6" s="7">
        <f t="shared" si="2"/>
        <v>221</v>
      </c>
      <c r="N6" s="1">
        <f t="shared" si="3"/>
        <v>1162</v>
      </c>
    </row>
    <row r="7" spans="1:14" ht="12.75">
      <c r="A7" s="6" t="s">
        <v>6</v>
      </c>
      <c r="B7" s="46"/>
      <c r="C7" s="12" t="s">
        <v>66</v>
      </c>
      <c r="D7" s="15">
        <v>217</v>
      </c>
      <c r="E7" s="20">
        <v>189</v>
      </c>
      <c r="F7" s="16">
        <v>136</v>
      </c>
      <c r="G7" s="16">
        <v>216</v>
      </c>
      <c r="H7" s="16">
        <v>177</v>
      </c>
      <c r="I7" s="16">
        <v>173</v>
      </c>
      <c r="J7" s="22">
        <v>42</v>
      </c>
      <c r="K7" s="97">
        <f t="shared" si="0"/>
        <v>1150</v>
      </c>
      <c r="L7" s="27">
        <f t="shared" si="1"/>
        <v>184.66666666666666</v>
      </c>
      <c r="M7" s="7">
        <f t="shared" si="2"/>
        <v>217</v>
      </c>
      <c r="N7" s="1">
        <f t="shared" si="3"/>
        <v>1150</v>
      </c>
    </row>
    <row r="8" spans="1:14" ht="12.75">
      <c r="A8" s="6" t="s">
        <v>7</v>
      </c>
      <c r="B8" s="46" t="e">
        <f>LOOKUP(C8,zaciatok:koniec,od:do)</f>
        <v>#REF!</v>
      </c>
      <c r="C8" s="12" t="s">
        <v>110</v>
      </c>
      <c r="D8" s="15">
        <v>172</v>
      </c>
      <c r="E8" s="16">
        <v>211</v>
      </c>
      <c r="F8" s="58">
        <v>183</v>
      </c>
      <c r="G8" s="58">
        <v>215</v>
      </c>
      <c r="H8" s="16">
        <v>205</v>
      </c>
      <c r="I8" s="16">
        <v>159</v>
      </c>
      <c r="J8" s="22"/>
      <c r="K8" s="97">
        <f t="shared" si="0"/>
        <v>1145</v>
      </c>
      <c r="L8" s="27">
        <f t="shared" si="1"/>
        <v>190.83333333333334</v>
      </c>
      <c r="M8" s="7">
        <f t="shared" si="2"/>
        <v>215</v>
      </c>
      <c r="N8" s="1">
        <f t="shared" si="3"/>
        <v>1145</v>
      </c>
    </row>
    <row r="9" spans="1:14" ht="12.75">
      <c r="A9" s="6" t="s">
        <v>8</v>
      </c>
      <c r="B9" s="46" t="e">
        <f>LOOKUP(C9,zaciatok:koniec,od:do)</f>
        <v>#REF!</v>
      </c>
      <c r="C9" s="12" t="s">
        <v>106</v>
      </c>
      <c r="D9" s="15">
        <v>185</v>
      </c>
      <c r="E9" s="16">
        <v>152</v>
      </c>
      <c r="F9" s="16">
        <v>213</v>
      </c>
      <c r="G9" s="57">
        <v>200</v>
      </c>
      <c r="H9" s="16">
        <v>202</v>
      </c>
      <c r="I9" s="16">
        <v>175</v>
      </c>
      <c r="J9" s="22"/>
      <c r="K9" s="97">
        <f t="shared" si="0"/>
        <v>1127</v>
      </c>
      <c r="L9" s="27">
        <f t="shared" si="1"/>
        <v>187.83333333333334</v>
      </c>
      <c r="M9" s="7">
        <f t="shared" si="2"/>
        <v>213</v>
      </c>
      <c r="N9" s="1">
        <f t="shared" si="3"/>
        <v>1127</v>
      </c>
    </row>
    <row r="10" spans="1:14" ht="12.75">
      <c r="A10" s="6" t="s">
        <v>9</v>
      </c>
      <c r="B10" s="46" t="e">
        <f>LOOKUP(C10,zaciatok:koniec,od:do)</f>
        <v>#REF!</v>
      </c>
      <c r="C10" s="12" t="s">
        <v>104</v>
      </c>
      <c r="D10" s="15">
        <v>191</v>
      </c>
      <c r="E10" s="16">
        <v>166</v>
      </c>
      <c r="F10" s="58">
        <v>181</v>
      </c>
      <c r="G10" s="58">
        <v>168</v>
      </c>
      <c r="H10" s="16">
        <v>191</v>
      </c>
      <c r="I10" s="16">
        <v>170</v>
      </c>
      <c r="J10" s="22">
        <v>42</v>
      </c>
      <c r="K10" s="97">
        <f t="shared" si="0"/>
        <v>1109</v>
      </c>
      <c r="L10" s="27">
        <f t="shared" si="1"/>
        <v>177.83333333333334</v>
      </c>
      <c r="M10" s="7">
        <f t="shared" si="2"/>
        <v>191</v>
      </c>
      <c r="N10" s="1">
        <f t="shared" si="3"/>
        <v>1109</v>
      </c>
    </row>
    <row r="11" spans="1:14" ht="12.75">
      <c r="A11" s="6" t="s">
        <v>10</v>
      </c>
      <c r="B11" s="46" t="e">
        <f>LOOKUP(C11,zaciatok:koniec,od:do)</f>
        <v>#REF!</v>
      </c>
      <c r="C11" s="12" t="s">
        <v>105</v>
      </c>
      <c r="D11" s="15">
        <v>171</v>
      </c>
      <c r="E11" s="16">
        <v>192</v>
      </c>
      <c r="F11" s="16">
        <v>189</v>
      </c>
      <c r="G11" s="16">
        <v>183</v>
      </c>
      <c r="H11" s="16">
        <v>174</v>
      </c>
      <c r="I11" s="16">
        <v>195</v>
      </c>
      <c r="J11" s="22"/>
      <c r="K11" s="97">
        <f t="shared" si="0"/>
        <v>1104</v>
      </c>
      <c r="L11" s="27">
        <f t="shared" si="1"/>
        <v>184</v>
      </c>
      <c r="M11" s="7">
        <f t="shared" si="2"/>
        <v>195</v>
      </c>
      <c r="N11" s="1">
        <f t="shared" si="3"/>
        <v>1104</v>
      </c>
    </row>
    <row r="12" spans="1:13" ht="12.75">
      <c r="A12" s="6" t="s">
        <v>11</v>
      </c>
      <c r="B12" s="46" t="e">
        <f>LOOKUP(C12,zaciatok:koniec,od:do)</f>
        <v>#REF!</v>
      </c>
      <c r="C12" s="12" t="s">
        <v>65</v>
      </c>
      <c r="D12" s="96">
        <v>148</v>
      </c>
      <c r="E12" s="16">
        <v>170</v>
      </c>
      <c r="F12" s="58">
        <v>164</v>
      </c>
      <c r="G12" s="16">
        <v>191</v>
      </c>
      <c r="H12" s="16">
        <v>199</v>
      </c>
      <c r="I12" s="20">
        <v>213</v>
      </c>
      <c r="J12" s="22"/>
      <c r="K12" s="97">
        <f t="shared" si="0"/>
        <v>1085</v>
      </c>
      <c r="L12" s="27">
        <f t="shared" si="1"/>
        <v>180.83333333333334</v>
      </c>
      <c r="M12" s="7">
        <f t="shared" si="2"/>
        <v>213</v>
      </c>
    </row>
    <row r="13" spans="1:14" ht="12.75">
      <c r="A13" s="6" t="s">
        <v>12</v>
      </c>
      <c r="B13" s="46" t="e">
        <f>LOOKUP(C13,zaciatok:koniec,od:do)</f>
        <v>#REF!</v>
      </c>
      <c r="C13" s="13" t="s">
        <v>85</v>
      </c>
      <c r="D13" s="15">
        <v>193</v>
      </c>
      <c r="E13" s="16">
        <v>181</v>
      </c>
      <c r="F13" s="58">
        <v>161</v>
      </c>
      <c r="G13" s="58">
        <v>198</v>
      </c>
      <c r="H13" s="16">
        <v>179</v>
      </c>
      <c r="I13" s="16">
        <v>171</v>
      </c>
      <c r="J13" s="21"/>
      <c r="K13" s="98">
        <f t="shared" si="0"/>
        <v>1083</v>
      </c>
      <c r="L13" s="27">
        <f t="shared" si="1"/>
        <v>180.5</v>
      </c>
      <c r="M13" s="7">
        <f t="shared" si="2"/>
        <v>198</v>
      </c>
      <c r="N13" s="1">
        <f>K13</f>
        <v>1083</v>
      </c>
    </row>
    <row r="14" spans="1:13" ht="12.75">
      <c r="A14" s="6" t="s">
        <v>13</v>
      </c>
      <c r="B14" s="46" t="e">
        <f>LOOKUP(C14,zaciatok:koniec,od:do)</f>
        <v>#REF!</v>
      </c>
      <c r="C14" s="12" t="s">
        <v>59</v>
      </c>
      <c r="D14" s="15">
        <v>149</v>
      </c>
      <c r="E14" s="57">
        <v>200</v>
      </c>
      <c r="F14" s="58">
        <v>198</v>
      </c>
      <c r="G14" s="58">
        <v>170</v>
      </c>
      <c r="H14" s="16">
        <v>182</v>
      </c>
      <c r="I14" s="16">
        <v>166</v>
      </c>
      <c r="J14" s="22"/>
      <c r="K14" s="98">
        <f t="shared" si="0"/>
        <v>1065</v>
      </c>
      <c r="L14" s="27">
        <f t="shared" si="1"/>
        <v>177.5</v>
      </c>
      <c r="M14" s="7">
        <f t="shared" si="2"/>
        <v>200</v>
      </c>
    </row>
    <row r="15" spans="1:14" ht="12.75">
      <c r="A15" s="6" t="s">
        <v>14</v>
      </c>
      <c r="B15" s="46" t="e">
        <f>LOOKUP(C15,zaciatok:koniec,od:do)</f>
        <v>#REF!</v>
      </c>
      <c r="C15" s="14" t="s">
        <v>101</v>
      </c>
      <c r="D15" s="62">
        <v>170</v>
      </c>
      <c r="E15" s="19">
        <v>136</v>
      </c>
      <c r="F15" s="106">
        <v>166</v>
      </c>
      <c r="G15" s="106">
        <v>189</v>
      </c>
      <c r="H15" s="19">
        <v>234</v>
      </c>
      <c r="I15" s="19">
        <v>168</v>
      </c>
      <c r="J15" s="25"/>
      <c r="K15" s="98">
        <f t="shared" si="0"/>
        <v>1063</v>
      </c>
      <c r="L15" s="27">
        <f t="shared" si="1"/>
        <v>177.16666666666666</v>
      </c>
      <c r="M15" s="7">
        <f t="shared" si="2"/>
        <v>234</v>
      </c>
      <c r="N15" s="1">
        <f>K15</f>
        <v>1063</v>
      </c>
    </row>
    <row r="16" spans="1:13" ht="12.75">
      <c r="A16" s="6" t="s">
        <v>15</v>
      </c>
      <c r="B16" s="46" t="e">
        <f>LOOKUP(C16,zaciatok:koniec,od:do)</f>
        <v>#REF!</v>
      </c>
      <c r="C16" s="13" t="s">
        <v>107</v>
      </c>
      <c r="D16" s="15">
        <v>184</v>
      </c>
      <c r="E16" s="16">
        <v>159</v>
      </c>
      <c r="F16" s="16">
        <v>145</v>
      </c>
      <c r="G16" s="16">
        <v>167</v>
      </c>
      <c r="H16" s="16">
        <v>162</v>
      </c>
      <c r="I16" s="16">
        <v>244</v>
      </c>
      <c r="J16" s="21"/>
      <c r="K16" s="98">
        <f t="shared" si="0"/>
        <v>1061</v>
      </c>
      <c r="L16" s="27">
        <f t="shared" si="1"/>
        <v>176.83333333333334</v>
      </c>
      <c r="M16" s="7">
        <f t="shared" si="2"/>
        <v>244</v>
      </c>
    </row>
    <row r="17" spans="1:13" ht="12.75">
      <c r="A17" s="6" t="s">
        <v>16</v>
      </c>
      <c r="B17" s="46" t="e">
        <f>LOOKUP(C17,zaciatok:koniec,od:do)</f>
        <v>#REF!</v>
      </c>
      <c r="C17" s="12" t="s">
        <v>62</v>
      </c>
      <c r="D17" s="15">
        <v>146</v>
      </c>
      <c r="E17" s="16">
        <v>150</v>
      </c>
      <c r="F17" s="16">
        <v>195</v>
      </c>
      <c r="G17" s="16">
        <v>189</v>
      </c>
      <c r="H17" s="20">
        <v>157</v>
      </c>
      <c r="I17" s="16">
        <v>147</v>
      </c>
      <c r="J17" s="22">
        <v>42</v>
      </c>
      <c r="K17" s="97">
        <f t="shared" si="0"/>
        <v>1026</v>
      </c>
      <c r="L17" s="27">
        <f t="shared" si="1"/>
        <v>164</v>
      </c>
      <c r="M17" s="7">
        <f t="shared" si="2"/>
        <v>195</v>
      </c>
    </row>
    <row r="18" spans="1:13" ht="12.75">
      <c r="A18" s="6" t="s">
        <v>17</v>
      </c>
      <c r="B18" s="46" t="e">
        <f>LOOKUP(C18,zaciatok:koniec,od:do)</f>
        <v>#REF!</v>
      </c>
      <c r="C18" s="12" t="s">
        <v>64</v>
      </c>
      <c r="D18" s="15">
        <v>155</v>
      </c>
      <c r="E18" s="16">
        <v>152</v>
      </c>
      <c r="F18" s="58">
        <v>126</v>
      </c>
      <c r="G18" s="58">
        <v>181</v>
      </c>
      <c r="H18" s="16">
        <v>185</v>
      </c>
      <c r="I18" s="16">
        <v>178</v>
      </c>
      <c r="J18" s="22">
        <v>42</v>
      </c>
      <c r="K18" s="97">
        <f t="shared" si="0"/>
        <v>1019</v>
      </c>
      <c r="L18" s="27">
        <f t="shared" si="1"/>
        <v>162.83333333333334</v>
      </c>
      <c r="M18" s="7">
        <f t="shared" si="2"/>
        <v>185</v>
      </c>
    </row>
    <row r="19" spans="1:14" ht="12.75">
      <c r="A19" s="6" t="s">
        <v>18</v>
      </c>
      <c r="B19" s="46" t="e">
        <f>LOOKUP(C19,zaciatok:koniec,od:do)</f>
        <v>#REF!</v>
      </c>
      <c r="C19" s="12" t="s">
        <v>58</v>
      </c>
      <c r="D19" s="15">
        <v>159</v>
      </c>
      <c r="E19" s="16">
        <v>147</v>
      </c>
      <c r="F19" s="16">
        <v>151</v>
      </c>
      <c r="G19" s="16">
        <v>198</v>
      </c>
      <c r="H19" s="20">
        <v>163</v>
      </c>
      <c r="I19" s="16">
        <v>145</v>
      </c>
      <c r="J19" s="22">
        <v>42</v>
      </c>
      <c r="K19" s="97">
        <f t="shared" si="0"/>
        <v>1005</v>
      </c>
      <c r="L19" s="27">
        <f t="shared" si="1"/>
        <v>160.5</v>
      </c>
      <c r="M19" s="7">
        <f t="shared" si="2"/>
        <v>198</v>
      </c>
      <c r="N19" s="1">
        <f>K19</f>
        <v>1005</v>
      </c>
    </row>
    <row r="20" spans="1:13" ht="12.75">
      <c r="A20" s="6" t="s">
        <v>19</v>
      </c>
      <c r="B20" s="46" t="e">
        <f>LOOKUP(C20,zaciatok:koniec,od:do)</f>
        <v>#REF!</v>
      </c>
      <c r="C20" s="12" t="s">
        <v>96</v>
      </c>
      <c r="D20" s="15">
        <v>181</v>
      </c>
      <c r="E20" s="16">
        <v>106</v>
      </c>
      <c r="F20" s="16">
        <v>177</v>
      </c>
      <c r="G20" s="16">
        <v>155</v>
      </c>
      <c r="H20" s="16">
        <v>145</v>
      </c>
      <c r="I20" s="20">
        <v>224</v>
      </c>
      <c r="J20" s="22"/>
      <c r="K20" s="97">
        <f t="shared" si="0"/>
        <v>988</v>
      </c>
      <c r="L20" s="27">
        <f t="shared" si="1"/>
        <v>164.66666666666666</v>
      </c>
      <c r="M20" s="7">
        <f t="shared" si="2"/>
        <v>224</v>
      </c>
    </row>
    <row r="21" spans="1:14" ht="12.75">
      <c r="A21" s="6" t="s">
        <v>20</v>
      </c>
      <c r="B21" s="46" t="e">
        <f>LOOKUP(C21,zaciatok:koniec,od:do)</f>
        <v>#REF!</v>
      </c>
      <c r="C21" s="12" t="s">
        <v>61</v>
      </c>
      <c r="D21" s="15">
        <v>188</v>
      </c>
      <c r="E21" s="20">
        <v>219</v>
      </c>
      <c r="F21" s="16">
        <v>170</v>
      </c>
      <c r="G21" s="16">
        <v>130</v>
      </c>
      <c r="H21" s="16">
        <v>158</v>
      </c>
      <c r="I21" s="16">
        <v>122</v>
      </c>
      <c r="J21" s="22"/>
      <c r="K21" s="98">
        <f t="shared" si="0"/>
        <v>987</v>
      </c>
      <c r="L21" s="27">
        <f t="shared" si="1"/>
        <v>164.5</v>
      </c>
      <c r="M21" s="7">
        <f t="shared" si="2"/>
        <v>219</v>
      </c>
      <c r="N21" s="1">
        <f>K21</f>
        <v>987</v>
      </c>
    </row>
    <row r="22" spans="1:13" ht="12.75">
      <c r="A22" s="6" t="s">
        <v>21</v>
      </c>
      <c r="B22" s="46"/>
      <c r="C22" s="12" t="s">
        <v>102</v>
      </c>
      <c r="D22" s="56">
        <v>154</v>
      </c>
      <c r="E22" s="20">
        <v>146</v>
      </c>
      <c r="F22" s="58">
        <v>178</v>
      </c>
      <c r="G22" s="16">
        <v>183</v>
      </c>
      <c r="H22" s="16">
        <v>133</v>
      </c>
      <c r="I22" s="57">
        <v>181</v>
      </c>
      <c r="J22" s="22"/>
      <c r="K22" s="97">
        <f t="shared" si="0"/>
        <v>975</v>
      </c>
      <c r="L22" s="27">
        <f t="shared" si="1"/>
        <v>162.5</v>
      </c>
      <c r="M22" s="7">
        <f t="shared" si="2"/>
        <v>183</v>
      </c>
    </row>
    <row r="23" spans="1:14" ht="12.75">
      <c r="A23" s="6" t="s">
        <v>22</v>
      </c>
      <c r="B23" s="46" t="e">
        <f>LOOKUP(C23,zaciatok:koniec,od:do)</f>
        <v>#REF!</v>
      </c>
      <c r="C23" s="12" t="s">
        <v>63</v>
      </c>
      <c r="D23" s="15">
        <v>156</v>
      </c>
      <c r="E23" s="16">
        <v>181</v>
      </c>
      <c r="F23" s="16">
        <v>140</v>
      </c>
      <c r="G23" s="16">
        <v>146</v>
      </c>
      <c r="H23" s="16">
        <v>149</v>
      </c>
      <c r="I23" s="16">
        <v>143</v>
      </c>
      <c r="J23" s="22">
        <v>42</v>
      </c>
      <c r="K23" s="97">
        <f t="shared" si="0"/>
        <v>957</v>
      </c>
      <c r="L23" s="27">
        <f t="shared" si="1"/>
        <v>152.5</v>
      </c>
      <c r="M23" s="7">
        <f t="shared" si="2"/>
        <v>181</v>
      </c>
      <c r="N23" s="1">
        <f>K23</f>
        <v>957</v>
      </c>
    </row>
    <row r="24" spans="1:14" ht="12.75">
      <c r="A24" s="6" t="s">
        <v>23</v>
      </c>
      <c r="B24" s="46" t="e">
        <f>LOOKUP(C24,zaciatok:koniec,od:do)</f>
        <v>#REF!</v>
      </c>
      <c r="C24" s="12" t="s">
        <v>103</v>
      </c>
      <c r="D24" s="15">
        <v>183</v>
      </c>
      <c r="E24" s="16">
        <v>139</v>
      </c>
      <c r="F24" s="16">
        <v>183</v>
      </c>
      <c r="G24" s="16">
        <v>160</v>
      </c>
      <c r="H24" s="16">
        <v>140</v>
      </c>
      <c r="I24" s="16">
        <v>152</v>
      </c>
      <c r="J24" s="22"/>
      <c r="K24" s="97">
        <f t="shared" si="0"/>
        <v>957</v>
      </c>
      <c r="L24" s="27">
        <f t="shared" si="1"/>
        <v>159.5</v>
      </c>
      <c r="M24" s="7">
        <f t="shared" si="2"/>
        <v>183</v>
      </c>
      <c r="N24" s="1">
        <f>K24</f>
        <v>957</v>
      </c>
    </row>
    <row r="25" spans="1:14" ht="12.75">
      <c r="A25" s="6" t="s">
        <v>24</v>
      </c>
      <c r="B25" s="46" t="e">
        <f>LOOKUP(C25,zaciatok:koniec,od:do)</f>
        <v>#REF!</v>
      </c>
      <c r="C25" s="13" t="s">
        <v>111</v>
      </c>
      <c r="D25" s="15">
        <v>125</v>
      </c>
      <c r="E25" s="16">
        <v>159</v>
      </c>
      <c r="F25" s="58">
        <v>146</v>
      </c>
      <c r="G25" s="58">
        <v>176</v>
      </c>
      <c r="H25" s="16">
        <v>197</v>
      </c>
      <c r="I25" s="16">
        <v>149</v>
      </c>
      <c r="J25" s="22"/>
      <c r="K25" s="97">
        <f t="shared" si="0"/>
        <v>952</v>
      </c>
      <c r="L25" s="27">
        <f t="shared" si="1"/>
        <v>158.66666666666666</v>
      </c>
      <c r="M25" s="7">
        <f t="shared" si="2"/>
        <v>197</v>
      </c>
      <c r="N25" s="1">
        <f>K25</f>
        <v>952</v>
      </c>
    </row>
    <row r="26" spans="1:13" ht="12.75">
      <c r="A26" s="6" t="s">
        <v>25</v>
      </c>
      <c r="B26" s="48" t="e">
        <f>LOOKUP(C26,zaciatok:koniec,od:do)</f>
        <v>#REF!</v>
      </c>
      <c r="C26" s="12" t="s">
        <v>56</v>
      </c>
      <c r="D26" s="15">
        <v>158</v>
      </c>
      <c r="E26" s="16">
        <v>173</v>
      </c>
      <c r="F26" s="16">
        <v>167</v>
      </c>
      <c r="G26" s="16">
        <v>131</v>
      </c>
      <c r="H26" s="16">
        <v>170</v>
      </c>
      <c r="I26" s="16">
        <v>146</v>
      </c>
      <c r="J26" s="22"/>
      <c r="K26" s="97">
        <f t="shared" si="0"/>
        <v>945</v>
      </c>
      <c r="L26" s="27">
        <f t="shared" si="1"/>
        <v>157.5</v>
      </c>
      <c r="M26" s="7">
        <f t="shared" si="2"/>
        <v>173</v>
      </c>
    </row>
    <row r="27" spans="1:14" ht="12.75">
      <c r="A27" s="6" t="s">
        <v>26</v>
      </c>
      <c r="B27" s="46" t="e">
        <f>LOOKUP(C27,zaciatok:koniec,od:do)</f>
        <v>#REF!</v>
      </c>
      <c r="C27" s="12" t="s">
        <v>67</v>
      </c>
      <c r="D27" s="15">
        <v>126</v>
      </c>
      <c r="E27" s="16">
        <v>163</v>
      </c>
      <c r="F27" s="58">
        <v>166</v>
      </c>
      <c r="G27" s="58">
        <v>143</v>
      </c>
      <c r="H27" s="16">
        <v>126</v>
      </c>
      <c r="I27" s="16">
        <v>174</v>
      </c>
      <c r="J27" s="22"/>
      <c r="K27" s="97">
        <f t="shared" si="0"/>
        <v>898</v>
      </c>
      <c r="L27" s="27">
        <f t="shared" si="1"/>
        <v>149.66666666666666</v>
      </c>
      <c r="M27" s="7">
        <f t="shared" si="2"/>
        <v>174</v>
      </c>
      <c r="N27" s="1">
        <f>K27</f>
        <v>898</v>
      </c>
    </row>
    <row r="28" spans="1:13" ht="12.75">
      <c r="A28" s="6" t="s">
        <v>27</v>
      </c>
      <c r="B28" s="46" t="e">
        <f>LOOKUP(C28,zaciatok:koniec,od:do)</f>
        <v>#REF!</v>
      </c>
      <c r="C28" s="13" t="s">
        <v>84</v>
      </c>
      <c r="D28" s="15">
        <v>156</v>
      </c>
      <c r="E28" s="16">
        <v>151</v>
      </c>
      <c r="F28" s="16">
        <v>143</v>
      </c>
      <c r="G28" s="16">
        <v>152</v>
      </c>
      <c r="H28" s="16">
        <v>162</v>
      </c>
      <c r="I28" s="16">
        <v>131</v>
      </c>
      <c r="J28" s="22"/>
      <c r="K28" s="97">
        <f t="shared" si="0"/>
        <v>895</v>
      </c>
      <c r="L28" s="27">
        <f t="shared" si="1"/>
        <v>149.16666666666666</v>
      </c>
      <c r="M28" s="7">
        <f t="shared" si="2"/>
        <v>162</v>
      </c>
    </row>
    <row r="29" spans="1:14" ht="12.75">
      <c r="A29" s="6" t="s">
        <v>28</v>
      </c>
      <c r="B29" s="46" t="e">
        <f>LOOKUP(C29,zaciatok:koniec,od:do)</f>
        <v>#REF!</v>
      </c>
      <c r="C29" s="12" t="s">
        <v>113</v>
      </c>
      <c r="D29" s="15">
        <v>182</v>
      </c>
      <c r="E29" s="16">
        <v>148</v>
      </c>
      <c r="F29" s="16">
        <v>166</v>
      </c>
      <c r="G29" s="16">
        <v>137</v>
      </c>
      <c r="H29" s="16">
        <v>149</v>
      </c>
      <c r="I29" s="16">
        <v>111</v>
      </c>
      <c r="J29" s="22"/>
      <c r="K29" s="97">
        <f t="shared" si="0"/>
        <v>893</v>
      </c>
      <c r="L29" s="27">
        <f t="shared" si="1"/>
        <v>148.83333333333334</v>
      </c>
      <c r="M29" s="7">
        <f t="shared" si="2"/>
        <v>182</v>
      </c>
      <c r="N29" s="1">
        <f>K29</f>
        <v>893</v>
      </c>
    </row>
    <row r="30" spans="1:13" ht="12.75">
      <c r="A30" s="6" t="s">
        <v>29</v>
      </c>
      <c r="B30" s="46" t="e">
        <f>LOOKUP(C30,zaciatok:koniec,od:do)</f>
        <v>#REF!</v>
      </c>
      <c r="C30" s="12" t="s">
        <v>57</v>
      </c>
      <c r="D30" s="15">
        <v>179</v>
      </c>
      <c r="E30" s="16">
        <v>136</v>
      </c>
      <c r="F30" s="16">
        <v>155</v>
      </c>
      <c r="G30" s="16">
        <v>138</v>
      </c>
      <c r="H30" s="16">
        <v>118</v>
      </c>
      <c r="I30" s="16">
        <v>150</v>
      </c>
      <c r="J30" s="22"/>
      <c r="K30" s="97">
        <f t="shared" si="0"/>
        <v>876</v>
      </c>
      <c r="L30" s="27">
        <f t="shared" si="1"/>
        <v>146</v>
      </c>
      <c r="M30" s="7">
        <f t="shared" si="2"/>
        <v>179</v>
      </c>
    </row>
    <row r="31" spans="1:13" ht="12.75">
      <c r="A31" s="6" t="s">
        <v>30</v>
      </c>
      <c r="B31" s="46" t="e">
        <f>LOOKUP(C31,zaciatok:koniec,od:do)</f>
        <v>#REF!</v>
      </c>
      <c r="C31" s="12" t="s">
        <v>60</v>
      </c>
      <c r="D31" s="15">
        <v>143</v>
      </c>
      <c r="E31" s="16">
        <v>118</v>
      </c>
      <c r="F31" s="58">
        <v>133</v>
      </c>
      <c r="G31" s="58">
        <v>145</v>
      </c>
      <c r="H31" s="16">
        <v>132</v>
      </c>
      <c r="I31" s="16">
        <v>168</v>
      </c>
      <c r="J31" s="22"/>
      <c r="K31" s="97">
        <f t="shared" si="0"/>
        <v>839</v>
      </c>
      <c r="L31" s="27">
        <f t="shared" si="1"/>
        <v>139.83333333333334</v>
      </c>
      <c r="M31" s="7">
        <f t="shared" si="2"/>
        <v>168</v>
      </c>
    </row>
    <row r="32" spans="1:14" ht="12.75">
      <c r="A32" s="6" t="s">
        <v>31</v>
      </c>
      <c r="B32" s="46" t="e">
        <f>LOOKUP(C32,zaciatok:koniec,od:do)</f>
        <v>#REF!</v>
      </c>
      <c r="C32" s="12" t="s">
        <v>98</v>
      </c>
      <c r="D32" s="15">
        <v>131</v>
      </c>
      <c r="E32" s="16">
        <v>122</v>
      </c>
      <c r="F32" s="16">
        <v>131</v>
      </c>
      <c r="G32" s="16">
        <v>178</v>
      </c>
      <c r="H32" s="20">
        <v>123</v>
      </c>
      <c r="I32" s="16">
        <v>148</v>
      </c>
      <c r="J32" s="22"/>
      <c r="K32" s="97">
        <f t="shared" si="0"/>
        <v>833</v>
      </c>
      <c r="L32" s="27">
        <f t="shared" si="1"/>
        <v>138.83333333333334</v>
      </c>
      <c r="M32" s="7">
        <f t="shared" si="2"/>
        <v>178</v>
      </c>
      <c r="N32" s="1">
        <f>K32</f>
        <v>833</v>
      </c>
    </row>
    <row r="33" spans="1:13" ht="12.75">
      <c r="A33" s="6" t="s">
        <v>32</v>
      </c>
      <c r="B33" s="46" t="e">
        <f>LOOKUP(C33,zaciatok:koniec,od:do)</f>
        <v>#REF!</v>
      </c>
      <c r="C33" s="12" t="s">
        <v>114</v>
      </c>
      <c r="D33" s="15">
        <v>115</v>
      </c>
      <c r="E33" s="16">
        <v>142</v>
      </c>
      <c r="F33" s="16">
        <v>138</v>
      </c>
      <c r="G33" s="16">
        <v>155</v>
      </c>
      <c r="H33" s="16">
        <v>116</v>
      </c>
      <c r="I33" s="16">
        <v>134</v>
      </c>
      <c r="J33" s="22"/>
      <c r="K33" s="97">
        <f t="shared" si="0"/>
        <v>800</v>
      </c>
      <c r="L33" s="27">
        <f t="shared" si="1"/>
        <v>133.33333333333334</v>
      </c>
      <c r="M33" s="7">
        <f t="shared" si="2"/>
        <v>155</v>
      </c>
    </row>
    <row r="34" spans="1:13" ht="12.75">
      <c r="A34" s="6" t="s">
        <v>33</v>
      </c>
      <c r="B34" s="46" t="e">
        <f>LOOKUP(C34,zaciatok:koniec,od:do)</f>
        <v>#REF!</v>
      </c>
      <c r="C34" s="12" t="s">
        <v>97</v>
      </c>
      <c r="D34" s="15">
        <v>115</v>
      </c>
      <c r="E34" s="57">
        <v>151</v>
      </c>
      <c r="F34" s="58">
        <v>109</v>
      </c>
      <c r="G34" s="58">
        <v>113</v>
      </c>
      <c r="H34" s="16">
        <v>129</v>
      </c>
      <c r="I34" s="16">
        <v>129</v>
      </c>
      <c r="J34" s="22">
        <v>42</v>
      </c>
      <c r="K34" s="97">
        <f t="shared" si="0"/>
        <v>788</v>
      </c>
      <c r="L34" s="27">
        <f t="shared" si="1"/>
        <v>124.33333333333333</v>
      </c>
      <c r="M34" s="7">
        <f t="shared" si="2"/>
        <v>151</v>
      </c>
    </row>
    <row r="35" spans="1:13" ht="12.75">
      <c r="A35" s="6" t="s">
        <v>34</v>
      </c>
      <c r="B35" s="46"/>
      <c r="C35" s="12" t="s">
        <v>112</v>
      </c>
      <c r="D35" s="15">
        <v>169</v>
      </c>
      <c r="E35" s="16">
        <v>132</v>
      </c>
      <c r="F35" s="58">
        <v>161</v>
      </c>
      <c r="G35" s="58">
        <v>109</v>
      </c>
      <c r="H35" s="16"/>
      <c r="I35" s="16"/>
      <c r="J35" s="22"/>
      <c r="K35" s="97">
        <f t="shared" si="0"/>
        <v>571</v>
      </c>
      <c r="L35" s="27">
        <f t="shared" si="1"/>
        <v>142.75</v>
      </c>
      <c r="M35" s="7">
        <f t="shared" si="2"/>
        <v>169</v>
      </c>
    </row>
    <row r="36" spans="1:13" ht="12.75">
      <c r="A36" s="6" t="s">
        <v>35</v>
      </c>
      <c r="B36" s="46"/>
      <c r="C36" s="12" t="s">
        <v>99</v>
      </c>
      <c r="D36" s="15">
        <v>118</v>
      </c>
      <c r="E36" s="16">
        <v>115</v>
      </c>
      <c r="F36" s="16"/>
      <c r="G36" s="16"/>
      <c r="H36" s="20"/>
      <c r="I36" s="16"/>
      <c r="J36" s="22">
        <v>42</v>
      </c>
      <c r="K36" s="97">
        <f t="shared" si="0"/>
        <v>275</v>
      </c>
      <c r="L36" s="27">
        <f>AVERAGE(D36:I36)</f>
        <v>116.5</v>
      </c>
      <c r="M36" s="7">
        <f t="shared" si="2"/>
        <v>118</v>
      </c>
    </row>
  </sheetData>
  <mergeCells count="5">
    <mergeCell ref="A1:C1"/>
    <mergeCell ref="A2:C2"/>
    <mergeCell ref="K2:K3"/>
    <mergeCell ref="L2:L3"/>
    <mergeCell ref="K1:L1"/>
  </mergeCells>
  <conditionalFormatting sqref="D1:I65536">
    <cfRule type="cellIs" priority="1" dxfId="0" operator="lessThan" stopIfTrue="1">
      <formula>200</formula>
    </cfRule>
    <cfRule type="cellIs" priority="2" dxfId="1" operator="greaterThan" stopIfTrue="1">
      <formula>200</formula>
    </cfRule>
  </conditionalFormatting>
  <printOptions/>
  <pageMargins left="0.22" right="0.26" top="1" bottom="1" header="0.4921259845" footer="0.492125984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F9"/>
  <sheetViews>
    <sheetView workbookViewId="0" topLeftCell="A1">
      <selection activeCell="A10" sqref="A10"/>
    </sheetView>
  </sheetViews>
  <sheetFormatPr defaultColWidth="9.00390625" defaultRowHeight="12.75"/>
  <cols>
    <col min="2" max="2" width="9.125" style="0" hidden="1" customWidth="1"/>
    <col min="3" max="3" width="23.375" style="0" customWidth="1"/>
  </cols>
  <sheetData>
    <row r="1" spans="1:6" ht="12.75">
      <c r="A1" s="120" t="s">
        <v>45</v>
      </c>
      <c r="B1" s="121"/>
      <c r="C1" s="121"/>
      <c r="D1" s="125"/>
      <c r="E1" s="126"/>
      <c r="F1" s="125"/>
    </row>
    <row r="2" spans="1:6" ht="18" customHeight="1">
      <c r="A2" s="116" t="s">
        <v>94</v>
      </c>
      <c r="B2" s="117"/>
      <c r="C2" s="117"/>
      <c r="D2" s="8"/>
      <c r="E2" s="23"/>
      <c r="F2" s="122" t="s">
        <v>1</v>
      </c>
    </row>
    <row r="3" spans="1:6" ht="28.5" customHeight="1">
      <c r="A3" s="3" t="s">
        <v>0</v>
      </c>
      <c r="B3" s="45" t="s">
        <v>69</v>
      </c>
      <c r="C3" s="4" t="s">
        <v>41</v>
      </c>
      <c r="D3" s="5">
        <v>1</v>
      </c>
      <c r="E3" s="24" t="s">
        <v>46</v>
      </c>
      <c r="F3" s="123"/>
    </row>
    <row r="4" spans="1:6" ht="12.75">
      <c r="A4" s="6" t="s">
        <v>3</v>
      </c>
      <c r="B4" s="46" t="e">
        <f>LOOKUP(C4,zaciatok:koniec,od:do)</f>
        <v>#REF!</v>
      </c>
      <c r="C4" s="13" t="s">
        <v>62</v>
      </c>
      <c r="D4" s="81">
        <v>188</v>
      </c>
      <c r="E4" s="25">
        <v>7</v>
      </c>
      <c r="F4" s="74">
        <f aca="true" t="shared" si="0" ref="F4:F9">SUM(D4:E4)</f>
        <v>195</v>
      </c>
    </row>
    <row r="5" spans="1:6" ht="12.75">
      <c r="A5" s="6" t="s">
        <v>4</v>
      </c>
      <c r="B5" s="46" t="e">
        <f>LOOKUP(C5,zaciatok:koniec,od:do)</f>
        <v>#REF!</v>
      </c>
      <c r="C5" s="12" t="s">
        <v>67</v>
      </c>
      <c r="D5" s="56">
        <v>194</v>
      </c>
      <c r="E5" s="25"/>
      <c r="F5" s="75">
        <f t="shared" si="0"/>
        <v>194</v>
      </c>
    </row>
    <row r="6" spans="1:6" ht="12.75">
      <c r="A6" s="6" t="s">
        <v>5</v>
      </c>
      <c r="B6" s="46" t="e">
        <f>LOOKUP(C6,zaciatok:koniec,od:do)</f>
        <v>#REF!</v>
      </c>
      <c r="C6" s="12" t="s">
        <v>102</v>
      </c>
      <c r="D6" s="15">
        <v>181</v>
      </c>
      <c r="E6" s="25"/>
      <c r="F6" s="75">
        <f t="shared" si="0"/>
        <v>181</v>
      </c>
    </row>
    <row r="7" spans="1:6" ht="13.5" thickBot="1">
      <c r="A7" s="6" t="s">
        <v>6</v>
      </c>
      <c r="B7" s="46" t="e">
        <f>LOOKUP(C7,zaciatok:koniec,od:do)</f>
        <v>#REF!</v>
      </c>
      <c r="C7" s="79" t="s">
        <v>107</v>
      </c>
      <c r="D7" s="108">
        <v>164</v>
      </c>
      <c r="E7" s="110"/>
      <c r="F7" s="80">
        <f t="shared" si="0"/>
        <v>164</v>
      </c>
    </row>
    <row r="8" spans="1:6" ht="12.75">
      <c r="A8" s="6" t="s">
        <v>7</v>
      </c>
      <c r="B8" s="46" t="e">
        <f>LOOKUP(C8,zaciatok:koniec,od:do)</f>
        <v>#REF!</v>
      </c>
      <c r="C8" s="13" t="s">
        <v>103</v>
      </c>
      <c r="D8" s="18">
        <v>148</v>
      </c>
      <c r="E8" s="109"/>
      <c r="F8" s="76">
        <f t="shared" si="0"/>
        <v>148</v>
      </c>
    </row>
    <row r="9" spans="1:6" ht="12.75">
      <c r="A9" s="6" t="s">
        <v>8</v>
      </c>
      <c r="B9" s="46" t="e">
        <f>LOOKUP(C9,zaciatok:koniec,od:do)</f>
        <v>#REF!</v>
      </c>
      <c r="C9" s="12" t="s">
        <v>114</v>
      </c>
      <c r="D9" s="15">
        <v>122</v>
      </c>
      <c r="E9" s="25"/>
      <c r="F9" s="75">
        <f t="shared" si="0"/>
        <v>122</v>
      </c>
    </row>
  </sheetData>
  <mergeCells count="4">
    <mergeCell ref="A1:C1"/>
    <mergeCell ref="D1:F1"/>
    <mergeCell ref="A2:C2"/>
    <mergeCell ref="F2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2"/>
  <dimension ref="A1:M20"/>
  <sheetViews>
    <sheetView tabSelected="1" view="pageBreakPreview" zoomScaleSheetLayoutView="100" workbookViewId="0" topLeftCell="A1">
      <selection activeCell="A21" sqref="A21"/>
    </sheetView>
  </sheetViews>
  <sheetFormatPr defaultColWidth="9.00390625" defaultRowHeight="12.75"/>
  <cols>
    <col min="2" max="2" width="9.125" style="0" hidden="1" customWidth="1"/>
    <col min="3" max="3" width="24.75390625" style="0" customWidth="1"/>
    <col min="4" max="4" width="18.75390625" style="0" customWidth="1"/>
    <col min="12" max="12" width="5.00390625" style="0" hidden="1" customWidth="1"/>
    <col min="13" max="13" width="2.625" style="0" hidden="1" customWidth="1"/>
  </cols>
  <sheetData>
    <row r="1" spans="1:11" ht="12.75" customHeight="1">
      <c r="A1" s="120" t="s">
        <v>45</v>
      </c>
      <c r="B1" s="121"/>
      <c r="C1" s="121"/>
      <c r="D1" s="125"/>
      <c r="E1" s="125"/>
      <c r="F1" s="125"/>
      <c r="G1" s="125"/>
      <c r="H1" s="125"/>
      <c r="I1" s="126"/>
      <c r="J1" s="125"/>
      <c r="K1" s="125"/>
    </row>
    <row r="2" spans="1:11" ht="39.75" customHeight="1">
      <c r="A2" s="116" t="s">
        <v>94</v>
      </c>
      <c r="B2" s="117"/>
      <c r="C2" s="117"/>
      <c r="D2" s="127" t="s">
        <v>72</v>
      </c>
      <c r="E2" s="8"/>
      <c r="F2" s="8"/>
      <c r="G2" s="8"/>
      <c r="H2" s="8"/>
      <c r="I2" s="129" t="s">
        <v>46</v>
      </c>
      <c r="J2" s="122" t="s">
        <v>1</v>
      </c>
      <c r="K2" s="118" t="s">
        <v>74</v>
      </c>
    </row>
    <row r="3" spans="1:11" ht="12.75">
      <c r="A3" s="3" t="s">
        <v>0</v>
      </c>
      <c r="B3" s="47" t="s">
        <v>70</v>
      </c>
      <c r="C3" s="4" t="s">
        <v>41</v>
      </c>
      <c r="D3" s="128"/>
      <c r="E3" s="63" t="s">
        <v>51</v>
      </c>
      <c r="F3" s="63" t="s">
        <v>52</v>
      </c>
      <c r="G3" s="63">
        <v>3</v>
      </c>
      <c r="H3" s="63">
        <v>4</v>
      </c>
      <c r="I3" s="130"/>
      <c r="J3" s="123"/>
      <c r="K3" s="119"/>
    </row>
    <row r="4" spans="1:13" ht="12.75">
      <c r="A4" s="6" t="s">
        <v>3</v>
      </c>
      <c r="B4" s="46" t="e">
        <f>LOOKUP(C4,zaciatok:koniec,od:do)</f>
        <v>#REF!</v>
      </c>
      <c r="C4" s="11" t="s">
        <v>100</v>
      </c>
      <c r="D4" s="107">
        <v>357</v>
      </c>
      <c r="E4" s="71">
        <v>233</v>
      </c>
      <c r="F4" s="69">
        <v>207</v>
      </c>
      <c r="G4" s="69">
        <v>184</v>
      </c>
      <c r="H4" s="69">
        <v>176</v>
      </c>
      <c r="I4" s="65"/>
      <c r="J4" s="85">
        <f aca="true" t="shared" si="0" ref="J4:J19">SUM(D4:I4)</f>
        <v>1157</v>
      </c>
      <c r="K4" s="27">
        <f aca="true" t="shared" si="1" ref="K4:K19">AVERAGE(E4:H4)</f>
        <v>200</v>
      </c>
      <c r="L4">
        <v>1210</v>
      </c>
      <c r="M4" s="15"/>
    </row>
    <row r="5" spans="1:13" ht="12.75">
      <c r="A5" s="6" t="s">
        <v>4</v>
      </c>
      <c r="B5" s="46" t="e">
        <f>LOOKUP(C5,zaciatok:koniec,od:do)</f>
        <v>#REF!</v>
      </c>
      <c r="C5" s="12" t="s">
        <v>106</v>
      </c>
      <c r="D5" s="83">
        <v>338.1</v>
      </c>
      <c r="E5" s="89">
        <v>228</v>
      </c>
      <c r="F5" s="71">
        <v>198</v>
      </c>
      <c r="G5" s="71">
        <v>148</v>
      </c>
      <c r="H5" s="71">
        <v>192</v>
      </c>
      <c r="I5" s="66"/>
      <c r="J5" s="86">
        <f t="shared" si="0"/>
        <v>1104.1</v>
      </c>
      <c r="K5" s="27">
        <f t="shared" si="1"/>
        <v>191.5</v>
      </c>
      <c r="L5">
        <v>1190</v>
      </c>
      <c r="M5" s="15"/>
    </row>
    <row r="6" spans="1:13" ht="13.5" customHeight="1">
      <c r="A6" s="6" t="s">
        <v>5</v>
      </c>
      <c r="B6" s="46" t="e">
        <f>LOOKUP(C6,zaciatok:koniec,od:do)</f>
        <v>#REF!</v>
      </c>
      <c r="C6" s="12" t="s">
        <v>101</v>
      </c>
      <c r="D6" s="83">
        <v>318.9</v>
      </c>
      <c r="E6" s="71">
        <v>189</v>
      </c>
      <c r="F6" s="71">
        <v>177</v>
      </c>
      <c r="G6" s="71">
        <v>172</v>
      </c>
      <c r="H6" s="71">
        <v>191</v>
      </c>
      <c r="I6" s="66">
        <v>28</v>
      </c>
      <c r="J6" s="86">
        <f t="shared" si="0"/>
        <v>1075.9</v>
      </c>
      <c r="K6" s="27">
        <f t="shared" si="1"/>
        <v>182.25</v>
      </c>
      <c r="L6">
        <v>1162</v>
      </c>
      <c r="M6" s="15" t="e">
        <f>HLOOKUP(C6,'Kvalifikácia '!$C$4:$V$15,9,FALSE)</f>
        <v>#N/A</v>
      </c>
    </row>
    <row r="7" spans="1:13" ht="12.75" customHeight="1">
      <c r="A7" s="6" t="s">
        <v>6</v>
      </c>
      <c r="B7" s="46" t="e">
        <f>LOOKUP(C7,zaciatok:koniec,od:do)</f>
        <v>#REF!</v>
      </c>
      <c r="C7" s="12" t="s">
        <v>66</v>
      </c>
      <c r="D7" s="64">
        <v>345</v>
      </c>
      <c r="E7" s="71">
        <v>170</v>
      </c>
      <c r="F7" s="71">
        <v>172</v>
      </c>
      <c r="G7" s="71">
        <v>188</v>
      </c>
      <c r="H7" s="71">
        <v>171</v>
      </c>
      <c r="I7" s="66">
        <v>28</v>
      </c>
      <c r="J7" s="86">
        <f t="shared" si="0"/>
        <v>1074</v>
      </c>
      <c r="K7" s="27">
        <f t="shared" si="1"/>
        <v>175.25</v>
      </c>
      <c r="L7">
        <v>1150</v>
      </c>
      <c r="M7" s="15" t="e">
        <f>HLOOKUP(C7,'Kvalifikácia '!$C$4:$V$15,9,FALSE)</f>
        <v>#N/A</v>
      </c>
    </row>
    <row r="8" spans="1:13" ht="12.75">
      <c r="A8" s="6" t="s">
        <v>7</v>
      </c>
      <c r="B8" s="46" t="e">
        <f>LOOKUP(C8,zaciatok:koniec,od:do)</f>
        <v>#REF!</v>
      </c>
      <c r="C8" s="12" t="s">
        <v>65</v>
      </c>
      <c r="D8" s="84">
        <v>325.5</v>
      </c>
      <c r="E8" s="71">
        <v>133</v>
      </c>
      <c r="F8" s="71">
        <v>214</v>
      </c>
      <c r="G8" s="71">
        <v>157</v>
      </c>
      <c r="H8" s="71">
        <v>220</v>
      </c>
      <c r="I8" s="66"/>
      <c r="J8" s="86">
        <f t="shared" si="0"/>
        <v>1049.5</v>
      </c>
      <c r="K8" s="27">
        <f t="shared" si="1"/>
        <v>181</v>
      </c>
      <c r="L8">
        <v>1145</v>
      </c>
      <c r="M8" s="15" t="e">
        <f>HLOOKUP(C8,'Kvalifikácia '!$C$4:$V$15,9,FALSE)</f>
        <v>#N/A</v>
      </c>
    </row>
    <row r="9" spans="1:13" ht="12.75">
      <c r="A9" s="6" t="s">
        <v>8</v>
      </c>
      <c r="B9" s="46" t="e">
        <f>LOOKUP(C9,zaciatok:koniec,od:do)</f>
        <v>#REF!</v>
      </c>
      <c r="C9" s="12" t="s">
        <v>105</v>
      </c>
      <c r="D9" s="83">
        <v>331.2</v>
      </c>
      <c r="E9" s="71">
        <v>189</v>
      </c>
      <c r="F9" s="70">
        <v>181</v>
      </c>
      <c r="G9" s="70">
        <v>198</v>
      </c>
      <c r="H9" s="71">
        <v>135</v>
      </c>
      <c r="I9" s="66"/>
      <c r="J9" s="86">
        <f t="shared" si="0"/>
        <v>1034.2</v>
      </c>
      <c r="K9" s="27">
        <f t="shared" si="1"/>
        <v>175.75</v>
      </c>
      <c r="L9">
        <v>1127</v>
      </c>
      <c r="M9" s="15" t="e">
        <f>HLOOKUP(C9,'Kvalifikácia '!$C$4:$V$15,9,FALSE)</f>
        <v>#N/A</v>
      </c>
    </row>
    <row r="10" spans="1:13" ht="12.75">
      <c r="A10" s="6" t="s">
        <v>9</v>
      </c>
      <c r="B10" s="46" t="e">
        <f>LOOKUP(C10,zaciatok:koniec,od:do)</f>
        <v>#REF!</v>
      </c>
      <c r="C10" s="12" t="s">
        <v>102</v>
      </c>
      <c r="D10" s="84">
        <v>293</v>
      </c>
      <c r="E10" s="71">
        <v>168</v>
      </c>
      <c r="F10" s="71">
        <v>184</v>
      </c>
      <c r="G10" s="71">
        <v>201</v>
      </c>
      <c r="H10" s="71">
        <v>183</v>
      </c>
      <c r="I10" s="66"/>
      <c r="J10" s="86">
        <f t="shared" si="0"/>
        <v>1029</v>
      </c>
      <c r="K10" s="27">
        <f t="shared" si="1"/>
        <v>184</v>
      </c>
      <c r="L10">
        <v>1109</v>
      </c>
      <c r="M10" s="15" t="e">
        <f>HLOOKUP(C10,'Kvalifikácia '!$C$4:$V$15,9,FALSE)</f>
        <v>#N/A</v>
      </c>
    </row>
    <row r="11" spans="1:13" ht="12.75">
      <c r="A11" s="10" t="s">
        <v>10</v>
      </c>
      <c r="B11" s="46" t="e">
        <f>LOOKUP(C11,zaciatok:koniec,od:do)</f>
        <v>#REF!</v>
      </c>
      <c r="C11" s="12" t="s">
        <v>85</v>
      </c>
      <c r="D11" s="84">
        <v>324.9</v>
      </c>
      <c r="E11" s="72">
        <v>157</v>
      </c>
      <c r="F11" s="71">
        <v>211</v>
      </c>
      <c r="G11" s="71">
        <v>148</v>
      </c>
      <c r="H11" s="71">
        <v>179</v>
      </c>
      <c r="I11" s="66"/>
      <c r="J11" s="86">
        <f t="shared" si="0"/>
        <v>1019.9</v>
      </c>
      <c r="K11" s="27">
        <f t="shared" si="1"/>
        <v>173.75</v>
      </c>
      <c r="L11">
        <v>1104</v>
      </c>
      <c r="M11" s="15" t="e">
        <f>HLOOKUP(C11,'Kvalifikácia '!$C$4:$V$15,9,FALSE)</f>
        <v>#N/A</v>
      </c>
    </row>
    <row r="12" spans="1:13" ht="12.75">
      <c r="A12" s="9" t="s">
        <v>11</v>
      </c>
      <c r="B12" s="46" t="e">
        <f>LOOKUP(C12,zaciatok:koniec,od:do)</f>
        <v>#REF!</v>
      </c>
      <c r="C12" s="12" t="s">
        <v>67</v>
      </c>
      <c r="D12" s="83">
        <v>269</v>
      </c>
      <c r="E12" s="71">
        <v>164</v>
      </c>
      <c r="F12" s="72">
        <v>153</v>
      </c>
      <c r="G12" s="72">
        <v>247</v>
      </c>
      <c r="H12" s="72">
        <v>182</v>
      </c>
      <c r="I12" s="67"/>
      <c r="J12" s="87">
        <f t="shared" si="0"/>
        <v>1015</v>
      </c>
      <c r="K12" s="27">
        <f t="shared" si="1"/>
        <v>186.5</v>
      </c>
      <c r="L12">
        <v>1085</v>
      </c>
      <c r="M12" s="15" t="e">
        <f>HLOOKUP(C12,'Kvalifikácia '!$C$4:$V$15,9,FALSE)</f>
        <v>#N/A</v>
      </c>
    </row>
    <row r="13" spans="1:13" ht="12.75">
      <c r="A13" s="6" t="s">
        <v>12</v>
      </c>
      <c r="B13" s="46" t="e">
        <f>LOOKUP(C13,zaciatok:koniec,od:do)</f>
        <v>#REF!</v>
      </c>
      <c r="C13" s="13" t="s">
        <v>108</v>
      </c>
      <c r="D13" s="83">
        <v>363</v>
      </c>
      <c r="E13" s="71">
        <v>123</v>
      </c>
      <c r="F13" s="71">
        <v>132</v>
      </c>
      <c r="G13" s="71">
        <v>167</v>
      </c>
      <c r="H13" s="71">
        <v>164</v>
      </c>
      <c r="I13" s="66">
        <v>56</v>
      </c>
      <c r="J13" s="86">
        <f t="shared" si="0"/>
        <v>1005</v>
      </c>
      <c r="K13" s="27">
        <f t="shared" si="1"/>
        <v>146.5</v>
      </c>
      <c r="L13">
        <v>1083</v>
      </c>
      <c r="M13" s="15" t="str">
        <f>HLOOKUP(C13,'Kvalifikácia '!$C$4:$V$15,9,FALSE)</f>
        <v>Čepregi Milan</v>
      </c>
    </row>
    <row r="14" spans="1:13" ht="12.75">
      <c r="A14" s="6" t="s">
        <v>13</v>
      </c>
      <c r="B14" s="46"/>
      <c r="C14" s="12" t="s">
        <v>110</v>
      </c>
      <c r="D14" s="83">
        <v>343.5</v>
      </c>
      <c r="E14" s="71">
        <v>117</v>
      </c>
      <c r="F14" s="71">
        <v>179</v>
      </c>
      <c r="G14" s="71">
        <v>171</v>
      </c>
      <c r="H14" s="71">
        <v>192</v>
      </c>
      <c r="I14" s="66"/>
      <c r="J14" s="86">
        <f t="shared" si="0"/>
        <v>1002.5</v>
      </c>
      <c r="K14" s="27">
        <f t="shared" si="1"/>
        <v>164.75</v>
      </c>
      <c r="L14">
        <v>1065</v>
      </c>
      <c r="M14" s="15" t="e">
        <f>HLOOKUP(C14,'Kvalifikácia '!$C$4:$V$15,9,FALSE)</f>
        <v>#N/A</v>
      </c>
    </row>
    <row r="15" spans="1:13" ht="12.75">
      <c r="A15" s="6" t="s">
        <v>14</v>
      </c>
      <c r="B15" s="46" t="e">
        <f>LOOKUP(C15,zaciatok:koniec,od:do)</f>
        <v>#REF!</v>
      </c>
      <c r="C15" s="14" t="s">
        <v>104</v>
      </c>
      <c r="D15" s="83">
        <v>332.7</v>
      </c>
      <c r="E15" s="114">
        <v>138</v>
      </c>
      <c r="F15" s="71">
        <v>159</v>
      </c>
      <c r="G15" s="70">
        <v>150</v>
      </c>
      <c r="H15" s="70">
        <v>190</v>
      </c>
      <c r="I15" s="66">
        <v>28</v>
      </c>
      <c r="J15" s="86">
        <f t="shared" si="0"/>
        <v>997.7</v>
      </c>
      <c r="K15" s="27">
        <f t="shared" si="1"/>
        <v>159.25</v>
      </c>
      <c r="L15">
        <v>1063</v>
      </c>
      <c r="M15" s="15" t="e">
        <f>HLOOKUP(C15,'Kvalifikácia '!$C$4:$V$15,9,FALSE)</f>
        <v>#N/A</v>
      </c>
    </row>
    <row r="16" spans="1:13" ht="12.75">
      <c r="A16" s="9" t="s">
        <v>15</v>
      </c>
      <c r="B16" s="46" t="e">
        <f>LOOKUP(C16,zaciatok:koniec,od:do)</f>
        <v>#REF!</v>
      </c>
      <c r="C16" s="13" t="s">
        <v>109</v>
      </c>
      <c r="D16" s="113">
        <v>348.6</v>
      </c>
      <c r="E16" s="71">
        <v>136</v>
      </c>
      <c r="F16" s="72">
        <v>153</v>
      </c>
      <c r="G16" s="72">
        <v>159</v>
      </c>
      <c r="H16" s="72">
        <v>123</v>
      </c>
      <c r="I16" s="67">
        <v>56</v>
      </c>
      <c r="J16" s="87">
        <f t="shared" si="0"/>
        <v>975.6</v>
      </c>
      <c r="K16" s="27">
        <f t="shared" si="1"/>
        <v>142.75</v>
      </c>
      <c r="M16" s="15" t="e">
        <f>HLOOKUP(C16,'Kvalifikácia '!$C$4:$V$15,9,FALSE)</f>
        <v>#N/A</v>
      </c>
    </row>
    <row r="17" spans="1:13" ht="12.75">
      <c r="A17" s="6" t="s">
        <v>16</v>
      </c>
      <c r="B17" s="46" t="e">
        <f>LOOKUP(C17,zaciatok:koniec,od:do)</f>
        <v>#REF!</v>
      </c>
      <c r="C17" s="12" t="s">
        <v>59</v>
      </c>
      <c r="D17" s="83">
        <v>319.5</v>
      </c>
      <c r="E17" s="71">
        <v>148</v>
      </c>
      <c r="F17" s="71">
        <v>150</v>
      </c>
      <c r="G17" s="71">
        <v>134</v>
      </c>
      <c r="H17" s="71">
        <v>188</v>
      </c>
      <c r="I17" s="66"/>
      <c r="J17" s="86">
        <f t="shared" si="0"/>
        <v>939.5</v>
      </c>
      <c r="K17" s="27">
        <f t="shared" si="1"/>
        <v>155</v>
      </c>
      <c r="M17" s="15" t="e">
        <f>HLOOKUP(C17,'Kvalifikácia '!$C$4:$V$15,9,FALSE)</f>
        <v>#N/A</v>
      </c>
    </row>
    <row r="18" spans="1:13" ht="12.75">
      <c r="A18" s="6" t="s">
        <v>17</v>
      </c>
      <c r="B18" s="46" t="e">
        <f>LOOKUP(C18,zaciatok:koniec,od:do)</f>
        <v>#REF!</v>
      </c>
      <c r="C18" s="12" t="s">
        <v>62</v>
      </c>
      <c r="D18" s="84">
        <v>308</v>
      </c>
      <c r="E18" s="71">
        <v>168</v>
      </c>
      <c r="F18" s="71">
        <v>146</v>
      </c>
      <c r="G18" s="71">
        <v>151</v>
      </c>
      <c r="H18" s="71">
        <v>131</v>
      </c>
      <c r="I18" s="66">
        <v>28</v>
      </c>
      <c r="J18" s="86">
        <f t="shared" si="0"/>
        <v>932</v>
      </c>
      <c r="K18" s="27">
        <f t="shared" si="1"/>
        <v>149</v>
      </c>
      <c r="M18" s="15" t="e">
        <f>HLOOKUP(C18,'Kvalifikácia '!$C$4:$V$15,9,FALSE)</f>
        <v>#N/A</v>
      </c>
    </row>
    <row r="19" spans="1:13" ht="13.5" thickBot="1">
      <c r="A19" s="6" t="s">
        <v>18</v>
      </c>
      <c r="B19" s="46" t="e">
        <f>LOOKUP(C19,zaciatok:koniec,od:do)</f>
        <v>#REF!</v>
      </c>
      <c r="C19" s="79" t="s">
        <v>107</v>
      </c>
      <c r="D19" s="111">
        <v>318</v>
      </c>
      <c r="E19" s="73">
        <v>167</v>
      </c>
      <c r="F19" s="73">
        <v>163</v>
      </c>
      <c r="G19" s="112">
        <v>134</v>
      </c>
      <c r="H19" s="112">
        <v>132</v>
      </c>
      <c r="I19" s="68"/>
      <c r="J19" s="88">
        <f t="shared" si="0"/>
        <v>914</v>
      </c>
      <c r="K19" s="27">
        <f t="shared" si="1"/>
        <v>149</v>
      </c>
      <c r="M19" s="15" t="e">
        <f>HLOOKUP(C19,'Kvalifikácia '!$C$4:$V$15,9,FALSE)</f>
        <v>#N/A</v>
      </c>
    </row>
    <row r="20" spans="3:4" ht="12.75" hidden="1">
      <c r="C20" s="115" t="s">
        <v>115</v>
      </c>
      <c r="D20" t="s">
        <v>116</v>
      </c>
    </row>
  </sheetData>
  <mergeCells count="7">
    <mergeCell ref="A1:C1"/>
    <mergeCell ref="A2:C2"/>
    <mergeCell ref="D1:K1"/>
    <mergeCell ref="J2:J3"/>
    <mergeCell ref="K2:K3"/>
    <mergeCell ref="D2:D3"/>
    <mergeCell ref="I2:I3"/>
  </mergeCells>
  <conditionalFormatting sqref="E1:H65536">
    <cfRule type="cellIs" priority="1" dxfId="0" operator="lessThan" stopIfTrue="1">
      <formula>200</formula>
    </cfRule>
    <cfRule type="cellIs" priority="2" dxfId="1" operator="greaterThan" stopIfTrue="1">
      <formula>200</formula>
    </cfRule>
  </conditionalFormatting>
  <hyperlinks>
    <hyperlink ref="C20" r:id="rId1" display="flexoline@axelero.hu"/>
  </hyperlinks>
  <printOptions/>
  <pageMargins left="0.75" right="0.75" top="1" bottom="1" header="0.4921259845" footer="0.492125984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U56"/>
  <sheetViews>
    <sheetView workbookViewId="0" topLeftCell="A1">
      <selection activeCell="B7" sqref="B7"/>
    </sheetView>
  </sheetViews>
  <sheetFormatPr defaultColWidth="9.00390625" defaultRowHeight="12.75"/>
  <cols>
    <col min="1" max="1" width="9.00390625" style="0" customWidth="1"/>
    <col min="2" max="2" width="23.875" style="0" customWidth="1"/>
    <col min="3" max="9" width="7.75390625" style="0" customWidth="1"/>
    <col min="10" max="10" width="7.25390625" style="0" customWidth="1"/>
    <col min="11" max="11" width="5.25390625" style="0" customWidth="1"/>
    <col min="12" max="13" width="7.75390625" style="0" customWidth="1"/>
    <col min="14" max="15" width="8.75390625" style="0" customWidth="1"/>
    <col min="16" max="20" width="7.75390625" style="0" customWidth="1"/>
  </cols>
  <sheetData>
    <row r="1" spans="1:21" ht="12.75" customHeight="1">
      <c r="A1" s="131" t="s">
        <v>49</v>
      </c>
      <c r="B1" s="132"/>
      <c r="C1" s="143" t="s">
        <v>54</v>
      </c>
      <c r="D1" s="144"/>
      <c r="E1" s="144"/>
      <c r="F1" s="144"/>
      <c r="G1" s="144"/>
      <c r="H1" s="144"/>
      <c r="I1" s="144"/>
      <c r="J1" s="144"/>
      <c r="K1" s="77"/>
      <c r="L1" s="145" t="s">
        <v>71</v>
      </c>
      <c r="M1" s="146"/>
      <c r="N1" s="146"/>
      <c r="O1" s="147"/>
      <c r="P1" s="148" t="s">
        <v>55</v>
      </c>
      <c r="Q1" s="144"/>
      <c r="R1" s="144"/>
      <c r="S1" s="144"/>
      <c r="T1" s="144"/>
      <c r="U1" s="149"/>
    </row>
    <row r="2" spans="1:21" ht="30.75" customHeight="1">
      <c r="A2" s="133" t="s">
        <v>95</v>
      </c>
      <c r="B2" s="134"/>
      <c r="C2" s="31"/>
      <c r="D2" s="32"/>
      <c r="E2" s="32"/>
      <c r="F2" s="32"/>
      <c r="G2" s="32"/>
      <c r="H2" s="32"/>
      <c r="I2" s="32"/>
      <c r="J2" s="137" t="s">
        <v>1</v>
      </c>
      <c r="K2" s="141" t="s">
        <v>2</v>
      </c>
      <c r="L2" s="33"/>
      <c r="M2" s="32"/>
      <c r="N2" s="137" t="s">
        <v>1</v>
      </c>
      <c r="O2" s="139" t="s">
        <v>73</v>
      </c>
      <c r="P2" s="53"/>
      <c r="Q2" s="32"/>
      <c r="R2" s="32"/>
      <c r="S2" s="32"/>
      <c r="T2" s="32"/>
      <c r="U2" s="135" t="s">
        <v>1</v>
      </c>
    </row>
    <row r="3" spans="1:21" ht="12.75" customHeight="1">
      <c r="A3" s="34" t="s">
        <v>0</v>
      </c>
      <c r="B3" s="35" t="s">
        <v>50</v>
      </c>
      <c r="C3" s="36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 t="s">
        <v>46</v>
      </c>
      <c r="J3" s="138"/>
      <c r="K3" s="142"/>
      <c r="L3" s="43" t="s">
        <v>51</v>
      </c>
      <c r="M3" s="41" t="s">
        <v>46</v>
      </c>
      <c r="N3" s="138"/>
      <c r="O3" s="140"/>
      <c r="P3" s="54" t="s">
        <v>51</v>
      </c>
      <c r="Q3" s="37" t="s">
        <v>52</v>
      </c>
      <c r="R3" s="37" t="s">
        <v>53</v>
      </c>
      <c r="S3" s="37" t="s">
        <v>42</v>
      </c>
      <c r="T3" s="37" t="s">
        <v>46</v>
      </c>
      <c r="U3" s="136"/>
    </row>
    <row r="4" spans="1:21" ht="12.75">
      <c r="A4" s="38" t="s">
        <v>3</v>
      </c>
      <c r="B4" s="11"/>
      <c r="C4" s="15"/>
      <c r="D4" s="16"/>
      <c r="E4" s="58"/>
      <c r="F4" s="58"/>
      <c r="G4" s="17"/>
      <c r="H4" s="17"/>
      <c r="I4" s="21"/>
      <c r="J4" s="28">
        <f aca="true" t="shared" si="0" ref="J4:J41">SUM(C4:I4)</f>
        <v>0</v>
      </c>
      <c r="K4" s="30">
        <v>1</v>
      </c>
      <c r="L4" s="44"/>
      <c r="M4" s="90"/>
      <c r="N4" s="28">
        <f aca="true" t="shared" si="1" ref="N4:N41">SUM(L4:M4)</f>
        <v>0</v>
      </c>
      <c r="O4" s="55">
        <f aca="true" t="shared" si="2" ref="O4:O19">J4*0.3</f>
        <v>0</v>
      </c>
      <c r="P4" s="15"/>
      <c r="Q4" s="16"/>
      <c r="R4" s="16"/>
      <c r="S4" s="16"/>
      <c r="T4" s="91"/>
      <c r="U4" s="92">
        <f aca="true" t="shared" si="3" ref="U4:U19">SUM(O4:T4)</f>
        <v>0</v>
      </c>
    </row>
    <row r="5" spans="1:21" ht="12.75">
      <c r="A5" s="38" t="s">
        <v>4</v>
      </c>
      <c r="B5" s="12"/>
      <c r="C5" s="15"/>
      <c r="D5" s="20"/>
      <c r="E5" s="16"/>
      <c r="F5" s="16"/>
      <c r="G5" s="16"/>
      <c r="H5" s="16"/>
      <c r="I5" s="22"/>
      <c r="J5" s="28">
        <f t="shared" si="0"/>
        <v>0</v>
      </c>
      <c r="K5" s="30">
        <v>2</v>
      </c>
      <c r="L5" s="39"/>
      <c r="M5" s="91"/>
      <c r="N5" s="28">
        <f aca="true" t="shared" si="4" ref="N5:N11">SUM(L5:M5)</f>
        <v>0</v>
      </c>
      <c r="O5" s="55">
        <f t="shared" si="2"/>
        <v>0</v>
      </c>
      <c r="P5" s="16"/>
      <c r="Q5" s="16"/>
      <c r="R5" s="16"/>
      <c r="S5" s="102"/>
      <c r="T5" s="91"/>
      <c r="U5" s="92">
        <f t="shared" si="3"/>
        <v>0</v>
      </c>
    </row>
    <row r="6" spans="1:21" ht="12.75">
      <c r="A6" s="38" t="s">
        <v>5</v>
      </c>
      <c r="B6" s="12"/>
      <c r="C6" s="15"/>
      <c r="D6" s="16"/>
      <c r="E6" s="16"/>
      <c r="F6" s="16"/>
      <c r="G6" s="16"/>
      <c r="H6" s="16"/>
      <c r="I6" s="22"/>
      <c r="J6" s="28">
        <f t="shared" si="0"/>
        <v>0</v>
      </c>
      <c r="K6" s="30">
        <v>3</v>
      </c>
      <c r="L6" s="39"/>
      <c r="M6" s="91"/>
      <c r="N6" s="28">
        <f t="shared" si="1"/>
        <v>0</v>
      </c>
      <c r="O6" s="55">
        <f t="shared" si="2"/>
        <v>0</v>
      </c>
      <c r="P6" s="71"/>
      <c r="Q6" s="71"/>
      <c r="R6" s="71"/>
      <c r="S6" s="71"/>
      <c r="T6" s="91"/>
      <c r="U6" s="92">
        <f t="shared" si="3"/>
        <v>0</v>
      </c>
    </row>
    <row r="7" spans="1:21" ht="12.75">
      <c r="A7" s="38" t="s">
        <v>6</v>
      </c>
      <c r="B7" s="12"/>
      <c r="C7" s="15"/>
      <c r="D7" s="16"/>
      <c r="E7" s="16"/>
      <c r="F7" s="16"/>
      <c r="G7" s="16"/>
      <c r="H7" s="16"/>
      <c r="I7" s="22"/>
      <c r="J7" s="28">
        <f t="shared" si="0"/>
        <v>0</v>
      </c>
      <c r="K7" s="30">
        <v>4</v>
      </c>
      <c r="L7" s="39"/>
      <c r="M7" s="91"/>
      <c r="N7" s="28">
        <f t="shared" si="4"/>
        <v>0</v>
      </c>
      <c r="O7" s="55">
        <f t="shared" si="2"/>
        <v>0</v>
      </c>
      <c r="P7" s="71"/>
      <c r="Q7" s="71"/>
      <c r="R7" s="71"/>
      <c r="S7" s="71"/>
      <c r="T7" s="91"/>
      <c r="U7" s="92">
        <f t="shared" si="3"/>
        <v>0</v>
      </c>
    </row>
    <row r="8" spans="1:21" ht="12.75">
      <c r="A8" s="38" t="s">
        <v>7</v>
      </c>
      <c r="B8" s="12"/>
      <c r="C8" s="15"/>
      <c r="D8" s="16"/>
      <c r="E8" s="20"/>
      <c r="F8" s="16"/>
      <c r="G8" s="16"/>
      <c r="H8" s="16"/>
      <c r="I8" s="22"/>
      <c r="J8" s="28">
        <f t="shared" si="0"/>
        <v>0</v>
      </c>
      <c r="K8" s="30">
        <v>5</v>
      </c>
      <c r="L8" s="39"/>
      <c r="M8" s="91"/>
      <c r="N8" s="28">
        <f t="shared" si="4"/>
        <v>0</v>
      </c>
      <c r="O8" s="55">
        <f t="shared" si="2"/>
        <v>0</v>
      </c>
      <c r="P8" s="71"/>
      <c r="Q8" s="72"/>
      <c r="R8" s="72"/>
      <c r="S8" s="72"/>
      <c r="T8" s="91"/>
      <c r="U8" s="92">
        <f t="shared" si="3"/>
        <v>0</v>
      </c>
    </row>
    <row r="9" spans="1:21" ht="12.75">
      <c r="A9" s="38" t="s">
        <v>8</v>
      </c>
      <c r="B9" s="12"/>
      <c r="C9" s="15"/>
      <c r="D9" s="16"/>
      <c r="E9" s="58"/>
      <c r="F9" s="58"/>
      <c r="G9" s="16"/>
      <c r="H9" s="16"/>
      <c r="I9" s="22"/>
      <c r="J9" s="28">
        <f t="shared" si="0"/>
        <v>0</v>
      </c>
      <c r="K9" s="30">
        <v>6</v>
      </c>
      <c r="L9" s="39"/>
      <c r="M9" s="91"/>
      <c r="N9" s="28">
        <f t="shared" si="4"/>
        <v>0</v>
      </c>
      <c r="O9" s="55">
        <f t="shared" si="2"/>
        <v>0</v>
      </c>
      <c r="P9" s="71"/>
      <c r="Q9" s="71"/>
      <c r="R9" s="71"/>
      <c r="S9" s="71"/>
      <c r="T9" s="91"/>
      <c r="U9" s="92">
        <f t="shared" si="3"/>
        <v>0</v>
      </c>
    </row>
    <row r="10" spans="1:21" ht="12.75">
      <c r="A10" s="38" t="s">
        <v>9</v>
      </c>
      <c r="B10" s="12"/>
      <c r="C10" s="15"/>
      <c r="D10" s="57"/>
      <c r="E10" s="58"/>
      <c r="F10" s="58"/>
      <c r="G10" s="16"/>
      <c r="H10" s="16"/>
      <c r="I10" s="22"/>
      <c r="J10" s="28">
        <f t="shared" si="0"/>
        <v>0</v>
      </c>
      <c r="K10" s="30">
        <v>7</v>
      </c>
      <c r="L10" s="39"/>
      <c r="M10" s="91"/>
      <c r="N10" s="28">
        <f t="shared" si="4"/>
        <v>0</v>
      </c>
      <c r="O10" s="55">
        <f t="shared" si="2"/>
        <v>0</v>
      </c>
      <c r="P10" s="71"/>
      <c r="Q10" s="71"/>
      <c r="R10" s="71"/>
      <c r="S10" s="71"/>
      <c r="T10" s="91"/>
      <c r="U10" s="92">
        <f t="shared" si="3"/>
        <v>0</v>
      </c>
    </row>
    <row r="11" spans="1:21" ht="12.75">
      <c r="A11" s="38" t="s">
        <v>10</v>
      </c>
      <c r="B11" s="12"/>
      <c r="C11" s="15"/>
      <c r="D11" s="16"/>
      <c r="E11" s="16"/>
      <c r="F11" s="16"/>
      <c r="G11" s="16"/>
      <c r="H11" s="16"/>
      <c r="I11" s="22"/>
      <c r="J11" s="28">
        <f t="shared" si="0"/>
        <v>0</v>
      </c>
      <c r="K11" s="30">
        <v>8</v>
      </c>
      <c r="L11" s="39"/>
      <c r="M11" s="91"/>
      <c r="N11" s="28">
        <f t="shared" si="4"/>
        <v>0</v>
      </c>
      <c r="O11" s="55">
        <f t="shared" si="2"/>
        <v>0</v>
      </c>
      <c r="P11" s="72"/>
      <c r="Q11" s="71"/>
      <c r="R11" s="71"/>
      <c r="S11" s="71"/>
      <c r="T11" s="91"/>
      <c r="U11" s="92">
        <f t="shared" si="3"/>
        <v>0</v>
      </c>
    </row>
    <row r="12" spans="1:21" ht="12.75">
      <c r="A12" s="38" t="s">
        <v>11</v>
      </c>
      <c r="B12" s="12"/>
      <c r="C12" s="15"/>
      <c r="D12" s="16"/>
      <c r="E12" s="58"/>
      <c r="F12" s="58"/>
      <c r="G12" s="16"/>
      <c r="H12" s="16"/>
      <c r="I12" s="21"/>
      <c r="J12" s="28">
        <f t="shared" si="0"/>
        <v>0</v>
      </c>
      <c r="K12" s="30">
        <v>9</v>
      </c>
      <c r="L12" s="39"/>
      <c r="M12" s="91"/>
      <c r="N12" s="28">
        <f t="shared" si="1"/>
        <v>0</v>
      </c>
      <c r="O12" s="55">
        <f t="shared" si="2"/>
        <v>0</v>
      </c>
      <c r="P12" s="72"/>
      <c r="Q12" s="71"/>
      <c r="R12" s="71"/>
      <c r="S12" s="71"/>
      <c r="T12" s="91"/>
      <c r="U12" s="92">
        <f t="shared" si="3"/>
        <v>0</v>
      </c>
    </row>
    <row r="13" spans="1:21" ht="12.75">
      <c r="A13" s="38" t="s">
        <v>12</v>
      </c>
      <c r="B13" s="13"/>
      <c r="C13" s="56"/>
      <c r="D13" s="16"/>
      <c r="E13" s="16"/>
      <c r="F13" s="20"/>
      <c r="G13" s="58"/>
      <c r="H13" s="16"/>
      <c r="I13" s="22"/>
      <c r="J13" s="28">
        <f t="shared" si="0"/>
        <v>0</v>
      </c>
      <c r="K13" s="30">
        <v>10</v>
      </c>
      <c r="L13" s="39"/>
      <c r="M13" s="91"/>
      <c r="N13" s="28">
        <f t="shared" si="1"/>
        <v>0</v>
      </c>
      <c r="O13" s="55">
        <f t="shared" si="2"/>
        <v>0</v>
      </c>
      <c r="P13" s="71"/>
      <c r="Q13" s="71"/>
      <c r="R13" s="71"/>
      <c r="S13" s="71"/>
      <c r="T13" s="91"/>
      <c r="U13" s="92">
        <f t="shared" si="3"/>
        <v>0</v>
      </c>
    </row>
    <row r="14" spans="1:21" ht="12.75">
      <c r="A14" s="38" t="s">
        <v>13</v>
      </c>
      <c r="B14" s="12"/>
      <c r="C14" s="15"/>
      <c r="D14" s="58"/>
      <c r="E14" s="58"/>
      <c r="F14" s="58"/>
      <c r="G14" s="57"/>
      <c r="H14" s="57"/>
      <c r="I14" s="22"/>
      <c r="J14" s="28">
        <f t="shared" si="0"/>
        <v>0</v>
      </c>
      <c r="K14" s="55">
        <v>11</v>
      </c>
      <c r="L14" s="39"/>
      <c r="M14" s="91"/>
      <c r="N14" s="28">
        <f t="shared" si="1"/>
        <v>0</v>
      </c>
      <c r="O14" s="55">
        <f t="shared" si="2"/>
        <v>0</v>
      </c>
      <c r="P14" s="84"/>
      <c r="Q14" s="71"/>
      <c r="R14" s="71"/>
      <c r="S14" s="71"/>
      <c r="T14" s="91"/>
      <c r="U14" s="92">
        <f t="shared" si="3"/>
        <v>0</v>
      </c>
    </row>
    <row r="15" spans="1:21" ht="12.75">
      <c r="A15" s="38" t="s">
        <v>14</v>
      </c>
      <c r="B15" s="14"/>
      <c r="C15" s="62"/>
      <c r="D15" s="19"/>
      <c r="E15" s="19"/>
      <c r="F15" s="19"/>
      <c r="G15" s="19"/>
      <c r="H15" s="19"/>
      <c r="I15" s="22"/>
      <c r="J15" s="28">
        <f t="shared" si="0"/>
        <v>0</v>
      </c>
      <c r="K15" s="30">
        <v>12</v>
      </c>
      <c r="L15" s="39"/>
      <c r="M15" s="91"/>
      <c r="N15" s="28">
        <f t="shared" si="1"/>
        <v>0</v>
      </c>
      <c r="O15" s="55">
        <f t="shared" si="2"/>
        <v>0</v>
      </c>
      <c r="P15" s="71"/>
      <c r="Q15" s="71"/>
      <c r="R15" s="71"/>
      <c r="S15" s="71"/>
      <c r="T15" s="91"/>
      <c r="U15" s="92">
        <f>SUM(O15:T15)</f>
        <v>0</v>
      </c>
    </row>
    <row r="16" spans="1:21" ht="12.75">
      <c r="A16" s="38" t="s">
        <v>15</v>
      </c>
      <c r="B16" s="13"/>
      <c r="C16" s="18"/>
      <c r="D16" s="17"/>
      <c r="E16" s="17"/>
      <c r="F16" s="17"/>
      <c r="G16" s="17"/>
      <c r="H16" s="17"/>
      <c r="I16" s="22"/>
      <c r="J16" s="28">
        <f>SUM(C16:I16)</f>
        <v>0</v>
      </c>
      <c r="K16" s="55">
        <v>13</v>
      </c>
      <c r="L16" s="39"/>
      <c r="M16" s="91"/>
      <c r="N16" s="28">
        <f>SUM(L16:M16)</f>
        <v>0</v>
      </c>
      <c r="O16" s="55">
        <f t="shared" si="2"/>
        <v>0</v>
      </c>
      <c r="P16" s="71"/>
      <c r="Q16" s="71"/>
      <c r="R16" s="71"/>
      <c r="S16" s="71"/>
      <c r="T16" s="91"/>
      <c r="U16" s="92">
        <f t="shared" si="3"/>
        <v>0</v>
      </c>
    </row>
    <row r="17" spans="1:21" ht="12.75">
      <c r="A17" s="38" t="s">
        <v>16</v>
      </c>
      <c r="B17" s="12"/>
      <c r="C17" s="15"/>
      <c r="D17" s="16"/>
      <c r="E17" s="58"/>
      <c r="F17" s="58"/>
      <c r="G17" s="16"/>
      <c r="H17" s="16"/>
      <c r="I17" s="22"/>
      <c r="J17" s="49">
        <f t="shared" si="0"/>
        <v>0</v>
      </c>
      <c r="K17" s="55">
        <v>14</v>
      </c>
      <c r="L17" s="29"/>
      <c r="M17" s="91"/>
      <c r="N17" s="28">
        <f t="shared" si="1"/>
        <v>0</v>
      </c>
      <c r="O17" s="55">
        <f t="shared" si="2"/>
        <v>0</v>
      </c>
      <c r="P17" s="71"/>
      <c r="Q17" s="71"/>
      <c r="R17" s="71"/>
      <c r="S17" s="71"/>
      <c r="T17" s="91"/>
      <c r="U17" s="92">
        <f t="shared" si="3"/>
        <v>0</v>
      </c>
    </row>
    <row r="18" spans="1:21" ht="12.75">
      <c r="A18" s="38" t="s">
        <v>17</v>
      </c>
      <c r="B18" s="12"/>
      <c r="C18" s="15"/>
      <c r="D18" s="16"/>
      <c r="E18" s="58"/>
      <c r="F18" s="58"/>
      <c r="G18" s="16"/>
      <c r="H18" s="16"/>
      <c r="I18" s="22"/>
      <c r="J18" s="28">
        <f>SUM(C18:I18)</f>
        <v>0</v>
      </c>
      <c r="K18" s="55">
        <v>15</v>
      </c>
      <c r="L18" s="39"/>
      <c r="M18" s="91"/>
      <c r="N18" s="28">
        <f t="shared" si="1"/>
        <v>0</v>
      </c>
      <c r="O18" s="55">
        <f t="shared" si="2"/>
        <v>0</v>
      </c>
      <c r="P18" s="101"/>
      <c r="Q18" s="101"/>
      <c r="R18" s="101"/>
      <c r="S18" s="101"/>
      <c r="T18" s="91"/>
      <c r="U18" s="92">
        <f t="shared" si="3"/>
        <v>0</v>
      </c>
    </row>
    <row r="19" spans="1:21" ht="12.75">
      <c r="A19" s="38" t="s">
        <v>18</v>
      </c>
      <c r="B19" s="12"/>
      <c r="C19" s="15"/>
      <c r="D19" s="16"/>
      <c r="E19" s="16"/>
      <c r="F19" s="16"/>
      <c r="G19" s="20"/>
      <c r="H19" s="16"/>
      <c r="I19" s="22"/>
      <c r="J19" s="28">
        <f t="shared" si="0"/>
        <v>0</v>
      </c>
      <c r="K19" s="55">
        <v>16</v>
      </c>
      <c r="L19" s="29"/>
      <c r="M19" s="91"/>
      <c r="N19" s="28">
        <f t="shared" si="1"/>
        <v>0</v>
      </c>
      <c r="O19" s="55">
        <f t="shared" si="2"/>
        <v>0</v>
      </c>
      <c r="P19" s="99"/>
      <c r="Q19" s="73"/>
      <c r="R19" s="73"/>
      <c r="S19" s="73"/>
      <c r="T19" s="94"/>
      <c r="U19" s="93">
        <f t="shared" si="3"/>
        <v>0</v>
      </c>
    </row>
    <row r="20" spans="1:21" ht="12.75">
      <c r="A20" s="38" t="s">
        <v>19</v>
      </c>
      <c r="B20" s="12"/>
      <c r="C20" s="15"/>
      <c r="D20" s="16"/>
      <c r="E20" s="16"/>
      <c r="F20" s="16"/>
      <c r="G20" s="16"/>
      <c r="H20" s="16"/>
      <c r="I20" s="22"/>
      <c r="J20" s="28">
        <f t="shared" si="0"/>
        <v>0</v>
      </c>
      <c r="K20" s="30">
        <v>17</v>
      </c>
      <c r="L20" s="39"/>
      <c r="M20" s="91"/>
      <c r="N20" s="28">
        <f>SUM(L20:M20)</f>
        <v>0</v>
      </c>
      <c r="O20" s="42"/>
      <c r="P20" s="40"/>
      <c r="Q20" s="40"/>
      <c r="R20" s="40"/>
      <c r="S20" s="40"/>
      <c r="T20" s="40"/>
      <c r="U20" s="42"/>
    </row>
    <row r="21" spans="1:21" ht="12.75">
      <c r="A21" s="38" t="s">
        <v>20</v>
      </c>
      <c r="B21" s="12"/>
      <c r="C21" s="15"/>
      <c r="D21" s="16"/>
      <c r="E21" s="58"/>
      <c r="F21" s="58"/>
      <c r="G21" s="16"/>
      <c r="H21" s="16"/>
      <c r="I21" s="22"/>
      <c r="J21" s="28">
        <f t="shared" si="0"/>
        <v>0</v>
      </c>
      <c r="K21" s="55">
        <v>18</v>
      </c>
      <c r="L21" s="29"/>
      <c r="M21" s="91"/>
      <c r="N21" s="28">
        <f t="shared" si="1"/>
        <v>0</v>
      </c>
      <c r="O21" s="28"/>
      <c r="P21" s="29"/>
      <c r="Q21" s="29"/>
      <c r="R21" s="29"/>
      <c r="S21" s="29"/>
      <c r="T21" s="29"/>
      <c r="U21" s="28"/>
    </row>
    <row r="22" spans="1:21" ht="12.75">
      <c r="A22" s="38" t="s">
        <v>21</v>
      </c>
      <c r="B22" s="12"/>
      <c r="C22" s="15"/>
      <c r="D22" s="16"/>
      <c r="E22" s="58"/>
      <c r="F22" s="58"/>
      <c r="G22" s="16"/>
      <c r="H22" s="16"/>
      <c r="I22" s="22"/>
      <c r="J22" s="28">
        <f t="shared" si="0"/>
        <v>0</v>
      </c>
      <c r="K22" s="55">
        <v>19</v>
      </c>
      <c r="L22" s="29"/>
      <c r="M22" s="91"/>
      <c r="N22" s="28">
        <f t="shared" si="1"/>
        <v>0</v>
      </c>
      <c r="O22" s="28"/>
      <c r="P22" s="29"/>
      <c r="Q22" s="29"/>
      <c r="R22" s="29"/>
      <c r="S22" s="29"/>
      <c r="T22" s="29"/>
      <c r="U22" s="28"/>
    </row>
    <row r="23" spans="1:21" ht="12.75">
      <c r="A23" s="38" t="s">
        <v>22</v>
      </c>
      <c r="B23" s="12"/>
      <c r="C23" s="15"/>
      <c r="D23" s="16"/>
      <c r="E23" s="16"/>
      <c r="F23" s="16"/>
      <c r="G23" s="16"/>
      <c r="H23" s="16"/>
      <c r="I23" s="22"/>
      <c r="J23" s="28">
        <f>SUM(C23:I23)</f>
        <v>0</v>
      </c>
      <c r="K23" s="55">
        <v>20</v>
      </c>
      <c r="L23" s="29"/>
      <c r="M23" s="91"/>
      <c r="N23" s="28">
        <f t="shared" si="1"/>
        <v>0</v>
      </c>
      <c r="O23" s="28"/>
      <c r="P23" s="29"/>
      <c r="Q23" s="29"/>
      <c r="R23" s="29"/>
      <c r="S23" s="29"/>
      <c r="T23" s="29"/>
      <c r="U23" s="28"/>
    </row>
    <row r="24" spans="1:21" ht="12.75">
      <c r="A24" s="38" t="s">
        <v>23</v>
      </c>
      <c r="B24" s="12"/>
      <c r="C24" s="15"/>
      <c r="D24" s="16"/>
      <c r="E24" s="16"/>
      <c r="F24" s="16"/>
      <c r="G24" s="16"/>
      <c r="H24" s="20"/>
      <c r="I24" s="22"/>
      <c r="J24" s="28">
        <f t="shared" si="0"/>
        <v>0</v>
      </c>
      <c r="K24" s="55">
        <v>21</v>
      </c>
      <c r="L24" s="39"/>
      <c r="M24" s="91"/>
      <c r="N24" s="28">
        <f t="shared" si="1"/>
        <v>0</v>
      </c>
      <c r="O24" s="28"/>
      <c r="P24" s="29"/>
      <c r="Q24" s="29"/>
      <c r="R24" s="29"/>
      <c r="S24" s="29"/>
      <c r="T24" s="29"/>
      <c r="U24" s="28"/>
    </row>
    <row r="25" spans="1:21" ht="12.75">
      <c r="A25" s="38" t="s">
        <v>24</v>
      </c>
      <c r="B25" s="12"/>
      <c r="C25" s="15"/>
      <c r="D25" s="16"/>
      <c r="E25" s="16"/>
      <c r="F25" s="16"/>
      <c r="G25" s="16"/>
      <c r="H25" s="16"/>
      <c r="I25" s="22"/>
      <c r="J25" s="28">
        <f t="shared" si="0"/>
        <v>0</v>
      </c>
      <c r="K25" s="55">
        <v>22</v>
      </c>
      <c r="L25" s="39"/>
      <c r="M25" s="91"/>
      <c r="N25" s="28">
        <f t="shared" si="1"/>
        <v>0</v>
      </c>
      <c r="O25" s="28"/>
      <c r="P25" s="29"/>
      <c r="Q25" s="29"/>
      <c r="R25" s="29"/>
      <c r="S25" s="29"/>
      <c r="T25" s="29"/>
      <c r="U25" s="28"/>
    </row>
    <row r="26" spans="1:21" ht="12.75">
      <c r="A26" s="38" t="s">
        <v>25</v>
      </c>
      <c r="B26" s="12"/>
      <c r="C26" s="15"/>
      <c r="D26" s="16"/>
      <c r="E26" s="16"/>
      <c r="F26" s="16"/>
      <c r="G26" s="16"/>
      <c r="H26" s="16"/>
      <c r="I26" s="22"/>
      <c r="J26" s="28">
        <f t="shared" si="0"/>
        <v>0</v>
      </c>
      <c r="K26" s="55">
        <v>23</v>
      </c>
      <c r="L26" s="39"/>
      <c r="M26" s="91"/>
      <c r="N26" s="28">
        <f t="shared" si="1"/>
        <v>0</v>
      </c>
      <c r="O26" s="28"/>
      <c r="P26" s="29"/>
      <c r="Q26" s="29"/>
      <c r="R26" s="29"/>
      <c r="S26" s="29"/>
      <c r="T26" s="29"/>
      <c r="U26" s="28"/>
    </row>
    <row r="27" spans="1:21" ht="12.75">
      <c r="A27" s="38" t="s">
        <v>26</v>
      </c>
      <c r="B27" s="12"/>
      <c r="C27" s="15"/>
      <c r="D27" s="16"/>
      <c r="E27" s="16"/>
      <c r="F27" s="16"/>
      <c r="G27" s="16"/>
      <c r="H27" s="58"/>
      <c r="I27" s="21"/>
      <c r="J27" s="28">
        <f t="shared" si="0"/>
        <v>0</v>
      </c>
      <c r="K27" s="55">
        <v>24</v>
      </c>
      <c r="L27" s="39"/>
      <c r="M27" s="91"/>
      <c r="N27" s="28">
        <f t="shared" si="1"/>
        <v>0</v>
      </c>
      <c r="O27" s="28"/>
      <c r="P27" s="29"/>
      <c r="Q27" s="29"/>
      <c r="R27" s="29"/>
      <c r="S27" s="29"/>
      <c r="T27" s="29"/>
      <c r="U27" s="28"/>
    </row>
    <row r="28" spans="1:21" ht="12.75">
      <c r="A28" s="38" t="s">
        <v>27</v>
      </c>
      <c r="B28" s="13"/>
      <c r="C28" s="18"/>
      <c r="D28" s="95"/>
      <c r="E28" s="95"/>
      <c r="F28" s="82"/>
      <c r="G28" s="17"/>
      <c r="H28" s="95"/>
      <c r="I28" s="22"/>
      <c r="J28" s="28">
        <f t="shared" si="0"/>
        <v>0</v>
      </c>
      <c r="K28" s="55">
        <v>25</v>
      </c>
      <c r="L28" s="39"/>
      <c r="M28" s="91"/>
      <c r="N28" s="28">
        <f t="shared" si="1"/>
        <v>0</v>
      </c>
      <c r="O28" s="28"/>
      <c r="P28" s="29"/>
      <c r="Q28" s="29"/>
      <c r="R28" s="29"/>
      <c r="S28" s="29"/>
      <c r="T28" s="29"/>
      <c r="U28" s="28"/>
    </row>
    <row r="29" spans="1:21" ht="12.75">
      <c r="A29" s="38" t="s">
        <v>28</v>
      </c>
      <c r="B29" s="12"/>
      <c r="C29" s="15"/>
      <c r="D29" s="16"/>
      <c r="E29" s="16"/>
      <c r="F29" s="16"/>
      <c r="G29" s="16"/>
      <c r="H29" s="16"/>
      <c r="I29" s="22"/>
      <c r="J29" s="28">
        <f t="shared" si="0"/>
        <v>0</v>
      </c>
      <c r="K29" s="55">
        <v>26</v>
      </c>
      <c r="L29" s="39"/>
      <c r="M29" s="91"/>
      <c r="N29" s="28">
        <f t="shared" si="1"/>
        <v>0</v>
      </c>
      <c r="O29" s="28"/>
      <c r="P29" s="29"/>
      <c r="Q29" s="29"/>
      <c r="R29" s="29"/>
      <c r="S29" s="29"/>
      <c r="T29" s="29"/>
      <c r="U29" s="28"/>
    </row>
    <row r="30" spans="1:21" ht="12.75">
      <c r="A30" s="38" t="s">
        <v>29</v>
      </c>
      <c r="B30" s="12"/>
      <c r="C30" s="15"/>
      <c r="D30" s="16"/>
      <c r="E30" s="57"/>
      <c r="F30" s="16"/>
      <c r="G30" s="16"/>
      <c r="H30" s="16"/>
      <c r="I30" s="22"/>
      <c r="J30" s="28">
        <f t="shared" si="0"/>
        <v>0</v>
      </c>
      <c r="K30" s="55">
        <v>27</v>
      </c>
      <c r="L30" s="39"/>
      <c r="M30" s="91"/>
      <c r="N30" s="28">
        <f t="shared" si="1"/>
        <v>0</v>
      </c>
      <c r="O30" s="28"/>
      <c r="P30" s="29"/>
      <c r="Q30" s="29"/>
      <c r="R30" s="29"/>
      <c r="S30" s="29"/>
      <c r="T30" s="29"/>
      <c r="U30" s="28"/>
    </row>
    <row r="31" spans="1:21" ht="12.75">
      <c r="A31" s="38" t="s">
        <v>30</v>
      </c>
      <c r="B31" s="12"/>
      <c r="C31" s="15"/>
      <c r="D31" s="16"/>
      <c r="E31" s="16"/>
      <c r="F31" s="16"/>
      <c r="G31" s="16"/>
      <c r="H31" s="16"/>
      <c r="I31" s="22"/>
      <c r="J31" s="28">
        <f t="shared" si="0"/>
        <v>0</v>
      </c>
      <c r="K31" s="55">
        <v>28</v>
      </c>
      <c r="L31" s="39"/>
      <c r="M31" s="91"/>
      <c r="N31" s="28">
        <f t="shared" si="1"/>
        <v>0</v>
      </c>
      <c r="O31" s="28"/>
      <c r="P31" s="29"/>
      <c r="Q31" s="29"/>
      <c r="R31" s="29"/>
      <c r="S31" s="29"/>
      <c r="T31" s="29"/>
      <c r="U31" s="28"/>
    </row>
    <row r="32" spans="1:21" ht="12.75">
      <c r="A32" s="38" t="s">
        <v>31</v>
      </c>
      <c r="B32" s="12"/>
      <c r="C32" s="15"/>
      <c r="D32" s="16"/>
      <c r="E32" s="58"/>
      <c r="F32" s="57"/>
      <c r="G32" s="16"/>
      <c r="H32" s="16"/>
      <c r="I32" s="22"/>
      <c r="J32" s="28">
        <f t="shared" si="0"/>
        <v>0</v>
      </c>
      <c r="K32" s="55">
        <v>29</v>
      </c>
      <c r="L32" s="29"/>
      <c r="M32" s="91"/>
      <c r="N32" s="28">
        <f t="shared" si="1"/>
        <v>0</v>
      </c>
      <c r="O32" s="28"/>
      <c r="P32" s="29"/>
      <c r="Q32" s="29"/>
      <c r="R32" s="29"/>
      <c r="S32" s="29"/>
      <c r="T32" s="29"/>
      <c r="U32" s="28"/>
    </row>
    <row r="33" spans="1:21" ht="12.75">
      <c r="A33" s="38" t="s">
        <v>32</v>
      </c>
      <c r="B33" s="12"/>
      <c r="C33" s="15"/>
      <c r="D33" s="16"/>
      <c r="E33" s="58"/>
      <c r="F33" s="58"/>
      <c r="G33" s="16"/>
      <c r="H33" s="16"/>
      <c r="I33" s="22"/>
      <c r="J33" s="28">
        <f>SUM(C33:I33)</f>
        <v>0</v>
      </c>
      <c r="K33" s="55">
        <v>30</v>
      </c>
      <c r="L33" s="29"/>
      <c r="M33" s="91"/>
      <c r="N33" s="28">
        <f t="shared" si="1"/>
        <v>0</v>
      </c>
      <c r="O33" s="28"/>
      <c r="P33" s="29"/>
      <c r="Q33" s="29"/>
      <c r="R33" s="29"/>
      <c r="S33" s="29"/>
      <c r="T33" s="29"/>
      <c r="U33" s="28"/>
    </row>
    <row r="34" spans="1:21" ht="12.75">
      <c r="A34" s="38" t="s">
        <v>33</v>
      </c>
      <c r="B34" s="12"/>
      <c r="C34" s="15"/>
      <c r="D34" s="20"/>
      <c r="E34" s="16"/>
      <c r="F34" s="16"/>
      <c r="G34" s="16"/>
      <c r="H34" s="16"/>
      <c r="I34" s="22"/>
      <c r="J34" s="28">
        <f t="shared" si="0"/>
        <v>0</v>
      </c>
      <c r="K34" s="55">
        <v>31</v>
      </c>
      <c r="L34" s="29"/>
      <c r="M34" s="91"/>
      <c r="N34" s="28">
        <f t="shared" si="1"/>
        <v>0</v>
      </c>
      <c r="O34" s="28"/>
      <c r="P34" s="29"/>
      <c r="Q34" s="29"/>
      <c r="R34" s="29"/>
      <c r="S34" s="29"/>
      <c r="T34" s="29"/>
      <c r="U34" s="28"/>
    </row>
    <row r="35" spans="1:21" ht="12.75">
      <c r="A35" s="38" t="s">
        <v>34</v>
      </c>
      <c r="B35" s="12"/>
      <c r="C35" s="15"/>
      <c r="D35" s="16"/>
      <c r="E35" s="16"/>
      <c r="F35" s="16"/>
      <c r="G35" s="16"/>
      <c r="H35" s="16"/>
      <c r="I35" s="22"/>
      <c r="J35" s="28">
        <f t="shared" si="0"/>
        <v>0</v>
      </c>
      <c r="K35" s="55">
        <v>32</v>
      </c>
      <c r="L35" s="29"/>
      <c r="M35" s="91"/>
      <c r="N35" s="28">
        <f t="shared" si="1"/>
        <v>0</v>
      </c>
      <c r="O35" s="28"/>
      <c r="P35" s="29"/>
      <c r="Q35" s="29"/>
      <c r="R35" s="29"/>
      <c r="S35" s="29"/>
      <c r="T35" s="29"/>
      <c r="U35" s="28"/>
    </row>
    <row r="36" spans="1:21" ht="12.75">
      <c r="A36" s="38" t="s">
        <v>35</v>
      </c>
      <c r="B36" s="50"/>
      <c r="C36" s="56"/>
      <c r="D36" s="20"/>
      <c r="E36" s="58"/>
      <c r="F36" s="16"/>
      <c r="G36" s="16"/>
      <c r="H36" s="57"/>
      <c r="I36" s="22"/>
      <c r="J36" s="28">
        <f t="shared" si="0"/>
        <v>0</v>
      </c>
      <c r="K36" s="55">
        <v>33</v>
      </c>
      <c r="L36" s="29"/>
      <c r="M36" s="91"/>
      <c r="N36" s="28">
        <f t="shared" si="1"/>
        <v>0</v>
      </c>
      <c r="O36" s="28"/>
      <c r="P36" s="29"/>
      <c r="Q36" s="29"/>
      <c r="R36" s="29"/>
      <c r="S36" s="29"/>
      <c r="T36" s="29"/>
      <c r="U36" s="28"/>
    </row>
    <row r="37" spans="1:21" ht="12.75">
      <c r="A37" s="38" t="s">
        <v>36</v>
      </c>
      <c r="B37" s="26"/>
      <c r="C37" s="15"/>
      <c r="D37" s="16"/>
      <c r="E37" s="16"/>
      <c r="F37" s="16"/>
      <c r="G37" s="20"/>
      <c r="H37" s="16"/>
      <c r="I37" s="22"/>
      <c r="J37" s="28">
        <f t="shared" si="0"/>
        <v>0</v>
      </c>
      <c r="K37" s="55">
        <v>34</v>
      </c>
      <c r="L37" s="29"/>
      <c r="M37" s="91"/>
      <c r="N37" s="28">
        <f t="shared" si="1"/>
        <v>0</v>
      </c>
      <c r="O37" s="28"/>
      <c r="P37" s="29"/>
      <c r="Q37" s="29"/>
      <c r="R37" s="29"/>
      <c r="S37" s="29"/>
      <c r="T37" s="29"/>
      <c r="U37" s="28"/>
    </row>
    <row r="38" spans="1:21" ht="12.75">
      <c r="A38" s="38" t="s">
        <v>37</v>
      </c>
      <c r="B38" s="13"/>
      <c r="C38" s="15"/>
      <c r="D38" s="16"/>
      <c r="E38" s="16"/>
      <c r="F38" s="20"/>
      <c r="G38" s="16"/>
      <c r="H38" s="16"/>
      <c r="I38" s="22"/>
      <c r="J38" s="28">
        <f>SUM(C38:I38)</f>
        <v>0</v>
      </c>
      <c r="K38" s="55">
        <v>35</v>
      </c>
      <c r="L38" s="29"/>
      <c r="M38" s="91"/>
      <c r="N38" s="28">
        <f t="shared" si="1"/>
        <v>0</v>
      </c>
      <c r="O38" s="28"/>
      <c r="P38" s="29"/>
      <c r="Q38" s="29"/>
      <c r="R38" s="29"/>
      <c r="S38" s="29"/>
      <c r="T38" s="29"/>
      <c r="U38" s="28"/>
    </row>
    <row r="39" spans="1:21" ht="12.75">
      <c r="A39" s="38" t="s">
        <v>38</v>
      </c>
      <c r="B39" s="13"/>
      <c r="C39" s="15"/>
      <c r="D39" s="16"/>
      <c r="E39" s="58"/>
      <c r="F39" s="58"/>
      <c r="G39" s="16"/>
      <c r="H39" s="16"/>
      <c r="I39" s="22"/>
      <c r="J39" s="28">
        <f t="shared" si="0"/>
        <v>0</v>
      </c>
      <c r="K39" s="55">
        <v>36</v>
      </c>
      <c r="L39" s="29"/>
      <c r="M39" s="91"/>
      <c r="N39" s="28">
        <f t="shared" si="1"/>
        <v>0</v>
      </c>
      <c r="O39" s="28"/>
      <c r="P39" s="29"/>
      <c r="Q39" s="29"/>
      <c r="R39" s="29"/>
      <c r="S39" s="29"/>
      <c r="T39" s="29"/>
      <c r="U39" s="28"/>
    </row>
    <row r="40" spans="1:21" ht="12.75">
      <c r="A40" s="38" t="s">
        <v>39</v>
      </c>
      <c r="B40" s="13"/>
      <c r="C40" s="15"/>
      <c r="D40" s="16"/>
      <c r="E40" s="58"/>
      <c r="F40" s="58"/>
      <c r="G40" s="16"/>
      <c r="H40" s="16"/>
      <c r="I40" s="22"/>
      <c r="J40" s="28">
        <f>SUM(C40:I40)</f>
        <v>0</v>
      </c>
      <c r="K40" s="55">
        <v>37</v>
      </c>
      <c r="L40" s="29"/>
      <c r="M40" s="91"/>
      <c r="N40" s="28">
        <f t="shared" si="1"/>
        <v>0</v>
      </c>
      <c r="O40" s="28"/>
      <c r="P40" s="29"/>
      <c r="Q40" s="29"/>
      <c r="R40" s="29"/>
      <c r="S40" s="29"/>
      <c r="T40" s="29"/>
      <c r="U40" s="28"/>
    </row>
    <row r="41" spans="1:21" ht="12.75">
      <c r="A41" s="38" t="s">
        <v>40</v>
      </c>
      <c r="B41" s="13"/>
      <c r="C41" s="15"/>
      <c r="D41" s="16"/>
      <c r="E41" s="58"/>
      <c r="F41" s="58"/>
      <c r="G41" s="16"/>
      <c r="H41" s="16"/>
      <c r="I41" s="22"/>
      <c r="J41" s="28">
        <f t="shared" si="0"/>
        <v>0</v>
      </c>
      <c r="K41" s="55">
        <v>38</v>
      </c>
      <c r="L41" s="29"/>
      <c r="M41" s="91"/>
      <c r="N41" s="28">
        <f t="shared" si="1"/>
        <v>0</v>
      </c>
      <c r="O41" s="28"/>
      <c r="P41" s="29"/>
      <c r="Q41" s="29"/>
      <c r="R41" s="29"/>
      <c r="S41" s="29"/>
      <c r="T41" s="29"/>
      <c r="U41" s="28"/>
    </row>
    <row r="42" spans="1:21" ht="12.75">
      <c r="A42" s="38" t="s">
        <v>48</v>
      </c>
      <c r="B42" s="13"/>
      <c r="C42" s="15"/>
      <c r="D42" s="16"/>
      <c r="E42" s="58"/>
      <c r="F42" s="58"/>
      <c r="G42" s="16"/>
      <c r="H42" s="16"/>
      <c r="I42" s="22"/>
      <c r="J42" s="28">
        <f aca="true" t="shared" si="5" ref="J42:J56">SUM(C42:I42)</f>
        <v>0</v>
      </c>
      <c r="K42" s="55">
        <v>39</v>
      </c>
      <c r="L42" s="29"/>
      <c r="M42" s="91"/>
      <c r="N42" s="28">
        <f aca="true" t="shared" si="6" ref="N42:N56">SUM(L42:M42)</f>
        <v>0</v>
      </c>
      <c r="O42" s="28"/>
      <c r="P42" s="29"/>
      <c r="Q42" s="29"/>
      <c r="R42" s="29"/>
      <c r="S42" s="29"/>
      <c r="T42" s="29"/>
      <c r="U42" s="28"/>
    </row>
    <row r="43" spans="1:21" ht="12.75">
      <c r="A43" s="38" t="s">
        <v>77</v>
      </c>
      <c r="B43" s="13"/>
      <c r="C43" s="15"/>
      <c r="D43" s="16"/>
      <c r="E43" s="58"/>
      <c r="F43" s="58"/>
      <c r="G43" s="16"/>
      <c r="H43" s="16"/>
      <c r="I43" s="22"/>
      <c r="J43" s="28">
        <f t="shared" si="5"/>
        <v>0</v>
      </c>
      <c r="K43" s="55">
        <v>40</v>
      </c>
      <c r="L43" s="29"/>
      <c r="M43" s="91"/>
      <c r="N43" s="28">
        <f t="shared" si="6"/>
        <v>0</v>
      </c>
      <c r="O43" s="28"/>
      <c r="P43" s="29"/>
      <c r="Q43" s="29"/>
      <c r="R43" s="29"/>
      <c r="S43" s="29"/>
      <c r="T43" s="29"/>
      <c r="U43" s="28"/>
    </row>
    <row r="44" spans="1:21" ht="12.75">
      <c r="A44" s="38" t="s">
        <v>78</v>
      </c>
      <c r="B44" s="13"/>
      <c r="C44" s="15"/>
      <c r="D44" s="16"/>
      <c r="E44" s="58"/>
      <c r="F44" s="58"/>
      <c r="G44" s="16"/>
      <c r="H44" s="16"/>
      <c r="I44" s="22"/>
      <c r="J44" s="28">
        <f t="shared" si="5"/>
        <v>0</v>
      </c>
      <c r="K44" s="55">
        <v>41</v>
      </c>
      <c r="L44" s="29"/>
      <c r="M44" s="91"/>
      <c r="N44" s="28">
        <f t="shared" si="6"/>
        <v>0</v>
      </c>
      <c r="O44" s="28"/>
      <c r="P44" s="29"/>
      <c r="Q44" s="29"/>
      <c r="R44" s="29"/>
      <c r="S44" s="29"/>
      <c r="T44" s="29"/>
      <c r="U44" s="28"/>
    </row>
    <row r="45" spans="1:21" ht="12.75">
      <c r="A45" s="38" t="s">
        <v>79</v>
      </c>
      <c r="B45" s="13"/>
      <c r="C45" s="15"/>
      <c r="D45" s="16"/>
      <c r="E45" s="58"/>
      <c r="F45" s="58"/>
      <c r="G45" s="16"/>
      <c r="H45" s="16"/>
      <c r="I45" s="22"/>
      <c r="J45" s="28">
        <f t="shared" si="5"/>
        <v>0</v>
      </c>
      <c r="K45" s="55">
        <v>42</v>
      </c>
      <c r="L45" s="29"/>
      <c r="M45" s="91"/>
      <c r="N45" s="28">
        <f t="shared" si="6"/>
        <v>0</v>
      </c>
      <c r="O45" s="28"/>
      <c r="P45" s="29"/>
      <c r="Q45" s="29"/>
      <c r="R45" s="29"/>
      <c r="S45" s="29"/>
      <c r="T45" s="29"/>
      <c r="U45" s="28"/>
    </row>
    <row r="46" spans="1:21" ht="12.75">
      <c r="A46" s="38" t="s">
        <v>80</v>
      </c>
      <c r="B46" s="13"/>
      <c r="C46" s="15"/>
      <c r="D46" s="16"/>
      <c r="E46" s="16"/>
      <c r="F46" s="16"/>
      <c r="G46" s="16"/>
      <c r="H46" s="16"/>
      <c r="I46" s="22"/>
      <c r="J46" s="28">
        <f t="shared" si="5"/>
        <v>0</v>
      </c>
      <c r="K46" s="55">
        <v>43</v>
      </c>
      <c r="L46" s="29"/>
      <c r="M46" s="91"/>
      <c r="N46" s="28">
        <f t="shared" si="6"/>
        <v>0</v>
      </c>
      <c r="O46" s="28"/>
      <c r="P46" s="29"/>
      <c r="Q46" s="29"/>
      <c r="R46" s="29"/>
      <c r="S46" s="29"/>
      <c r="T46" s="29"/>
      <c r="U46" s="28"/>
    </row>
    <row r="47" spans="1:21" ht="12.75">
      <c r="A47" s="38" t="s">
        <v>81</v>
      </c>
      <c r="B47" s="13"/>
      <c r="C47" s="15"/>
      <c r="D47" s="16"/>
      <c r="E47" s="16"/>
      <c r="F47" s="16"/>
      <c r="G47" s="16"/>
      <c r="H47" s="16"/>
      <c r="I47" s="22"/>
      <c r="J47" s="28">
        <f t="shared" si="5"/>
        <v>0</v>
      </c>
      <c r="K47" s="55">
        <v>44</v>
      </c>
      <c r="L47" s="29"/>
      <c r="M47" s="91"/>
      <c r="N47" s="28">
        <f t="shared" si="6"/>
        <v>0</v>
      </c>
      <c r="O47" s="28"/>
      <c r="P47" s="29"/>
      <c r="Q47" s="29"/>
      <c r="R47" s="29"/>
      <c r="S47" s="29"/>
      <c r="T47" s="29"/>
      <c r="U47" s="28"/>
    </row>
    <row r="48" spans="1:21" ht="12.75">
      <c r="A48" s="38" t="s">
        <v>82</v>
      </c>
      <c r="B48" s="13"/>
      <c r="C48" s="96"/>
      <c r="D48" s="16"/>
      <c r="E48" s="58"/>
      <c r="F48" s="16"/>
      <c r="G48" s="16"/>
      <c r="H48" s="16"/>
      <c r="I48" s="22"/>
      <c r="J48" s="28">
        <f t="shared" si="5"/>
        <v>0</v>
      </c>
      <c r="K48" s="55">
        <v>45</v>
      </c>
      <c r="L48" s="29"/>
      <c r="M48" s="91"/>
      <c r="N48" s="28">
        <f t="shared" si="6"/>
        <v>0</v>
      </c>
      <c r="O48" s="28"/>
      <c r="P48" s="29"/>
      <c r="Q48" s="29"/>
      <c r="R48" s="29"/>
      <c r="S48" s="29"/>
      <c r="T48" s="29"/>
      <c r="U48" s="28"/>
    </row>
    <row r="49" spans="1:21" ht="12.75">
      <c r="A49" s="38" t="s">
        <v>83</v>
      </c>
      <c r="B49" s="100"/>
      <c r="C49" s="56"/>
      <c r="D49" s="16"/>
      <c r="E49" s="16"/>
      <c r="F49" s="16"/>
      <c r="G49" s="16"/>
      <c r="H49" s="57"/>
      <c r="I49" s="22"/>
      <c r="J49" s="28">
        <f t="shared" si="5"/>
        <v>0</v>
      </c>
      <c r="K49" s="55">
        <v>46</v>
      </c>
      <c r="L49" s="29"/>
      <c r="M49" s="91"/>
      <c r="N49" s="28">
        <f t="shared" si="6"/>
        <v>0</v>
      </c>
      <c r="O49" s="28"/>
      <c r="P49" s="29"/>
      <c r="Q49" s="29"/>
      <c r="R49" s="29"/>
      <c r="S49" s="29"/>
      <c r="T49" s="29"/>
      <c r="U49" s="28"/>
    </row>
    <row r="50" spans="1:21" ht="12.75">
      <c r="A50" s="38" t="s">
        <v>86</v>
      </c>
      <c r="B50" s="100"/>
      <c r="C50" s="56"/>
      <c r="D50" s="16"/>
      <c r="E50" s="16"/>
      <c r="F50" s="16"/>
      <c r="G50" s="16"/>
      <c r="H50" s="57"/>
      <c r="I50" s="22"/>
      <c r="J50" s="28">
        <f t="shared" si="5"/>
        <v>0</v>
      </c>
      <c r="K50" s="55">
        <v>47</v>
      </c>
      <c r="L50" s="29"/>
      <c r="M50" s="91"/>
      <c r="N50" s="28">
        <f t="shared" si="6"/>
        <v>0</v>
      </c>
      <c r="O50" s="28"/>
      <c r="P50" s="29"/>
      <c r="Q50" s="29"/>
      <c r="R50" s="29"/>
      <c r="S50" s="29"/>
      <c r="T50" s="29"/>
      <c r="U50" s="28"/>
    </row>
    <row r="51" spans="1:21" ht="12.75">
      <c r="A51" s="38" t="s">
        <v>87</v>
      </c>
      <c r="B51" s="100"/>
      <c r="C51" s="56"/>
      <c r="D51" s="16"/>
      <c r="E51" s="16"/>
      <c r="F51" s="16"/>
      <c r="G51" s="16"/>
      <c r="H51" s="57"/>
      <c r="I51" s="22"/>
      <c r="J51" s="28">
        <f t="shared" si="5"/>
        <v>0</v>
      </c>
      <c r="K51" s="55">
        <v>48</v>
      </c>
      <c r="L51" s="29"/>
      <c r="M51" s="91"/>
      <c r="N51" s="28">
        <f t="shared" si="6"/>
        <v>0</v>
      </c>
      <c r="O51" s="28"/>
      <c r="P51" s="29"/>
      <c r="Q51" s="29"/>
      <c r="R51" s="29"/>
      <c r="S51" s="29"/>
      <c r="T51" s="29"/>
      <c r="U51" s="28"/>
    </row>
    <row r="52" spans="1:21" ht="12.75">
      <c r="A52" s="38" t="s">
        <v>88</v>
      </c>
      <c r="B52" s="100"/>
      <c r="C52" s="56"/>
      <c r="D52" s="16"/>
      <c r="E52" s="16"/>
      <c r="F52" s="16"/>
      <c r="G52" s="16"/>
      <c r="H52" s="57"/>
      <c r="I52" s="22"/>
      <c r="J52" s="28">
        <f t="shared" si="5"/>
        <v>0</v>
      </c>
      <c r="K52" s="55">
        <v>49</v>
      </c>
      <c r="L52" s="29"/>
      <c r="M52" s="91"/>
      <c r="N52" s="28">
        <f t="shared" si="6"/>
        <v>0</v>
      </c>
      <c r="O52" s="28"/>
      <c r="P52" s="29"/>
      <c r="Q52" s="29"/>
      <c r="R52" s="29"/>
      <c r="S52" s="29"/>
      <c r="T52" s="29"/>
      <c r="U52" s="28"/>
    </row>
    <row r="53" spans="1:21" ht="12.75">
      <c r="A53" s="38" t="s">
        <v>89</v>
      </c>
      <c r="B53" s="100"/>
      <c r="C53" s="56"/>
      <c r="D53" s="16"/>
      <c r="E53" s="16"/>
      <c r="F53" s="16"/>
      <c r="G53" s="16"/>
      <c r="H53" s="57"/>
      <c r="I53" s="22"/>
      <c r="J53" s="28">
        <f t="shared" si="5"/>
        <v>0</v>
      </c>
      <c r="K53" s="55">
        <v>50</v>
      </c>
      <c r="L53" s="29"/>
      <c r="M53" s="91"/>
      <c r="N53" s="28">
        <f t="shared" si="6"/>
        <v>0</v>
      </c>
      <c r="O53" s="28"/>
      <c r="P53" s="29"/>
      <c r="Q53" s="29"/>
      <c r="R53" s="29"/>
      <c r="S53" s="29"/>
      <c r="T53" s="29"/>
      <c r="U53" s="28"/>
    </row>
    <row r="54" spans="1:21" ht="12.75">
      <c r="A54" s="38" t="s">
        <v>90</v>
      </c>
      <c r="B54" s="100"/>
      <c r="C54" s="56"/>
      <c r="D54" s="16"/>
      <c r="E54" s="16"/>
      <c r="F54" s="16"/>
      <c r="G54" s="16"/>
      <c r="H54" s="57"/>
      <c r="I54" s="22"/>
      <c r="J54" s="28">
        <f t="shared" si="5"/>
        <v>0</v>
      </c>
      <c r="K54" s="55">
        <v>51</v>
      </c>
      <c r="L54" s="29"/>
      <c r="M54" s="91"/>
      <c r="N54" s="28">
        <f t="shared" si="6"/>
        <v>0</v>
      </c>
      <c r="O54" s="28"/>
      <c r="P54" s="29"/>
      <c r="Q54" s="29"/>
      <c r="R54" s="29"/>
      <c r="S54" s="29"/>
      <c r="T54" s="29"/>
      <c r="U54" s="28"/>
    </row>
    <row r="55" spans="1:21" ht="12.75">
      <c r="A55" s="38" t="s">
        <v>91</v>
      </c>
      <c r="B55" s="100"/>
      <c r="C55" s="56"/>
      <c r="D55" s="16"/>
      <c r="E55" s="16"/>
      <c r="F55" s="16"/>
      <c r="G55" s="16"/>
      <c r="H55" s="57"/>
      <c r="I55" s="22"/>
      <c r="J55" s="28">
        <f t="shared" si="5"/>
        <v>0</v>
      </c>
      <c r="K55" s="55">
        <v>52</v>
      </c>
      <c r="L55" s="29"/>
      <c r="M55" s="91"/>
      <c r="N55" s="28">
        <f t="shared" si="6"/>
        <v>0</v>
      </c>
      <c r="O55" s="28"/>
      <c r="P55" s="29"/>
      <c r="Q55" s="29"/>
      <c r="R55" s="29"/>
      <c r="S55" s="29"/>
      <c r="T55" s="29"/>
      <c r="U55" s="28"/>
    </row>
    <row r="56" spans="1:21" ht="12.75">
      <c r="A56" s="38" t="s">
        <v>92</v>
      </c>
      <c r="B56" s="100"/>
      <c r="C56" s="56"/>
      <c r="D56" s="16"/>
      <c r="E56" s="16"/>
      <c r="F56" s="16"/>
      <c r="G56" s="16"/>
      <c r="H56" s="57"/>
      <c r="I56" s="22"/>
      <c r="J56" s="28">
        <f t="shared" si="5"/>
        <v>0</v>
      </c>
      <c r="K56" s="55">
        <v>53</v>
      </c>
      <c r="L56" s="29"/>
      <c r="M56" s="91"/>
      <c r="N56" s="28">
        <f t="shared" si="6"/>
        <v>0</v>
      </c>
      <c r="O56" s="28"/>
      <c r="P56" s="29"/>
      <c r="Q56" s="29"/>
      <c r="R56" s="29"/>
      <c r="S56" s="29"/>
      <c r="T56" s="29"/>
      <c r="U56" s="28"/>
    </row>
  </sheetData>
  <mergeCells count="10">
    <mergeCell ref="A1:B1"/>
    <mergeCell ref="A2:B2"/>
    <mergeCell ref="U2:U3"/>
    <mergeCell ref="N2:N3"/>
    <mergeCell ref="O2:O3"/>
    <mergeCell ref="J2:J3"/>
    <mergeCell ref="K2:K3"/>
    <mergeCell ref="C1:J1"/>
    <mergeCell ref="L1:O1"/>
    <mergeCell ref="P1:U1"/>
  </mergeCells>
  <conditionalFormatting sqref="I4:I56 L4:M56 T4:T56 P20:S56">
    <cfRule type="cellIs" priority="1" dxfId="2" operator="between" stopIfTrue="1">
      <formula>200</formula>
      <formula>219</formula>
    </cfRule>
    <cfRule type="cellIs" priority="2" dxfId="3" operator="between" stopIfTrue="1">
      <formula>220</formula>
      <formula>249</formula>
    </cfRule>
    <cfRule type="cellIs" priority="3" dxfId="4" operator="greaterThanOrEqual" stopIfTrue="1">
      <formula>250</formula>
    </cfRule>
  </conditionalFormatting>
  <conditionalFormatting sqref="U4:U56">
    <cfRule type="expression" priority="4" dxfId="5" stopIfTrue="1">
      <formula>$BL$1=2</formula>
    </cfRule>
  </conditionalFormatting>
  <conditionalFormatting sqref="C4:H56">
    <cfRule type="cellIs" priority="5" dxfId="3" operator="greaterThan" stopIfTrue="1">
      <formula>220</formula>
    </cfRule>
    <cfRule type="cellIs" priority="6" dxfId="1" operator="greaterThan" stopIfTrue="1">
      <formula>200</formula>
    </cfRule>
    <cfRule type="cellIs" priority="7" dxfId="4" operator="greaterThan" stopIfTrue="1">
      <formula>250</formula>
    </cfRule>
  </conditionalFormatting>
  <conditionalFormatting sqref="P4:S19">
    <cfRule type="cellIs" priority="8" dxfId="5" operator="greaterThan" stopIfTrue="1">
      <formula>200</formula>
    </cfRule>
    <cfRule type="cellIs" priority="9" dxfId="3" operator="greaterThan" stopIfTrue="1">
      <formula>220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Gufero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PC2003</dc:creator>
  <cp:keywords/>
  <dc:description/>
  <cp:lastModifiedBy>Braňo</cp:lastModifiedBy>
  <cp:lastPrinted>2007-01-08T07:08:20Z</cp:lastPrinted>
  <dcterms:created xsi:type="dcterms:W3CDTF">2005-02-16T16:08:12Z</dcterms:created>
  <dcterms:modified xsi:type="dcterms:W3CDTF">2007-04-01T19:35:45Z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